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ALIJA\Desktop\Polugodišnje izvješće 2022\"/>
    </mc:Choice>
  </mc:AlternateContent>
  <bookViews>
    <workbookView xWindow="0" yWindow="0" windowWidth="28800" windowHeight="12330" firstSheet="4" activeTab="5"/>
  </bookViews>
  <sheets>
    <sheet name="OPĆI DIO" sheetId="1" r:id="rId1"/>
    <sheet name="Prihodi" sheetId="2" r:id="rId2"/>
    <sheet name="Rashodi" sheetId="3" r:id="rId3"/>
    <sheet name="Prih. i rash." sheetId="4" r:id="rId4"/>
    <sheet name="PD-Prihodi" sheetId="5" r:id="rId5"/>
    <sheet name="PD-Rashodi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2" i="6" l="1"/>
  <c r="D172" i="6"/>
  <c r="C172" i="6"/>
  <c r="E53" i="6"/>
  <c r="E52" i="6" s="1"/>
  <c r="E55" i="6" s="1"/>
  <c r="D53" i="6"/>
  <c r="D52" i="6" s="1"/>
  <c r="D55" i="6" s="1"/>
  <c r="E47" i="6"/>
  <c r="E17" i="1"/>
  <c r="E14" i="1"/>
  <c r="F30" i="2"/>
  <c r="C30" i="2"/>
  <c r="E30" i="2"/>
  <c r="E16" i="2"/>
  <c r="E17" i="2"/>
  <c r="C27" i="2"/>
  <c r="F27" i="2"/>
  <c r="E20" i="1" l="1"/>
  <c r="E154" i="6"/>
  <c r="F154" i="6" s="1"/>
  <c r="C151" i="6"/>
  <c r="D151" i="6"/>
  <c r="E152" i="6"/>
  <c r="F152" i="6" s="1"/>
  <c r="E156" i="6"/>
  <c r="F156" i="6" s="1"/>
  <c r="C158" i="6"/>
  <c r="C161" i="6" s="1"/>
  <c r="D158" i="6"/>
  <c r="E159" i="6"/>
  <c r="F159" i="6" s="1"/>
  <c r="E18" i="6"/>
  <c r="E61" i="6"/>
  <c r="E68" i="6"/>
  <c r="F68" i="6" s="1"/>
  <c r="E71" i="5"/>
  <c r="E56" i="5"/>
  <c r="E62" i="5"/>
  <c r="D46" i="5"/>
  <c r="D48" i="5"/>
  <c r="F20" i="5"/>
  <c r="F16" i="5"/>
  <c r="D16" i="5"/>
  <c r="D20" i="5"/>
  <c r="E32" i="4"/>
  <c r="F12" i="4"/>
  <c r="D30" i="4"/>
  <c r="D12" i="4"/>
  <c r="F17" i="2"/>
  <c r="F16" i="2"/>
  <c r="E10" i="2"/>
  <c r="E11" i="2"/>
  <c r="C136" i="6"/>
  <c r="C143" i="6"/>
  <c r="D127" i="6"/>
  <c r="D130" i="6" s="1"/>
  <c r="D84" i="6"/>
  <c r="D44" i="6"/>
  <c r="D47" i="6" s="1"/>
  <c r="C146" i="6" l="1"/>
  <c r="D161" i="6"/>
  <c r="E158" i="6"/>
  <c r="F158" i="6" s="1"/>
  <c r="E151" i="6"/>
  <c r="E30" i="4"/>
  <c r="D32" i="4"/>
  <c r="G55" i="3"/>
  <c r="G53" i="3"/>
  <c r="G49" i="3"/>
  <c r="G47" i="3"/>
  <c r="G46" i="3"/>
  <c r="G43" i="3"/>
  <c r="G41" i="3"/>
  <c r="G40" i="3"/>
  <c r="G39" i="3"/>
  <c r="G35" i="3"/>
  <c r="G34" i="3"/>
  <c r="G33" i="3"/>
  <c r="G31" i="3"/>
  <c r="G30" i="3"/>
  <c r="G29" i="3"/>
  <c r="G28" i="3"/>
  <c r="G26" i="3"/>
  <c r="G25" i="3"/>
  <c r="G24" i="3"/>
  <c r="G23" i="3"/>
  <c r="G22" i="3"/>
  <c r="G21" i="3"/>
  <c r="G19" i="3"/>
  <c r="G18" i="3"/>
  <c r="G17" i="3"/>
  <c r="G14" i="3"/>
  <c r="G12" i="3"/>
  <c r="G10" i="3"/>
  <c r="G8" i="3"/>
  <c r="D167" i="6"/>
  <c r="D170" i="6" s="1"/>
  <c r="E168" i="6"/>
  <c r="F168" i="6" s="1"/>
  <c r="D136" i="6"/>
  <c r="E144" i="6"/>
  <c r="F144" i="6" s="1"/>
  <c r="D143" i="6"/>
  <c r="E141" i="6"/>
  <c r="F141" i="6" s="1"/>
  <c r="E139" i="6"/>
  <c r="E137" i="6"/>
  <c r="F137" i="6" s="1"/>
  <c r="D117" i="6"/>
  <c r="D122" i="6" s="1"/>
  <c r="E120" i="6"/>
  <c r="F120" i="6" s="1"/>
  <c r="E118" i="6"/>
  <c r="F118" i="6" s="1"/>
  <c r="E110" i="6"/>
  <c r="D103" i="6"/>
  <c r="D109" i="6"/>
  <c r="E107" i="6"/>
  <c r="E104" i="6"/>
  <c r="D75" i="6"/>
  <c r="E95" i="6"/>
  <c r="F95" i="6" s="1"/>
  <c r="D94" i="6"/>
  <c r="E92" i="6"/>
  <c r="F92" i="6" s="1"/>
  <c r="E90" i="6"/>
  <c r="E88" i="6"/>
  <c r="F88" i="6" s="1"/>
  <c r="E85" i="6"/>
  <c r="F85" i="6" s="1"/>
  <c r="E82" i="6"/>
  <c r="F82" i="6" s="1"/>
  <c r="E80" i="6"/>
  <c r="F80" i="6" s="1"/>
  <c r="E76" i="6"/>
  <c r="F76" i="6" s="1"/>
  <c r="E161" i="6" l="1"/>
  <c r="F161" i="6" s="1"/>
  <c r="F151" i="6"/>
  <c r="E33" i="4"/>
  <c r="D33" i="4"/>
  <c r="E167" i="6"/>
  <c r="F167" i="6" s="1"/>
  <c r="D146" i="6"/>
  <c r="E136" i="6"/>
  <c r="E143" i="6"/>
  <c r="F143" i="6" s="1"/>
  <c r="E103" i="6"/>
  <c r="F103" i="6" s="1"/>
  <c r="D112" i="6"/>
  <c r="E117" i="6"/>
  <c r="E122" i="6" s="1"/>
  <c r="F122" i="6" s="1"/>
  <c r="E109" i="6"/>
  <c r="D97" i="6"/>
  <c r="E84" i="6"/>
  <c r="E94" i="6"/>
  <c r="F94" i="6" s="1"/>
  <c r="E75" i="6"/>
  <c r="F61" i="6"/>
  <c r="D60" i="6"/>
  <c r="D70" i="6" s="1"/>
  <c r="E65" i="6"/>
  <c r="D8" i="6"/>
  <c r="E37" i="6"/>
  <c r="E36" i="6" s="1"/>
  <c r="D36" i="6"/>
  <c r="D33" i="6"/>
  <c r="E34" i="6"/>
  <c r="F34" i="6" s="1"/>
  <c r="E27" i="6"/>
  <c r="F27" i="6" s="1"/>
  <c r="F18" i="6"/>
  <c r="E12" i="6"/>
  <c r="F12" i="6" s="1"/>
  <c r="E9" i="6"/>
  <c r="F9" i="6" s="1"/>
  <c r="C167" i="6"/>
  <c r="F65" i="6" l="1"/>
  <c r="E60" i="6"/>
  <c r="E70" i="6" s="1"/>
  <c r="F70" i="6" s="1"/>
  <c r="F33" i="4"/>
  <c r="E170" i="6"/>
  <c r="F170" i="6" s="1"/>
  <c r="F136" i="6"/>
  <c r="E146" i="6"/>
  <c r="F146" i="6" s="1"/>
  <c r="F117" i="6"/>
  <c r="E112" i="6"/>
  <c r="F112" i="6" s="1"/>
  <c r="F75" i="6"/>
  <c r="E97" i="6"/>
  <c r="F97" i="6" s="1"/>
  <c r="F36" i="6"/>
  <c r="F37" i="6"/>
  <c r="D39" i="6"/>
  <c r="E8" i="6"/>
  <c r="F8" i="6" s="1"/>
  <c r="E33" i="6"/>
  <c r="F33" i="6" s="1"/>
  <c r="C170" i="6"/>
  <c r="C127" i="6"/>
  <c r="C94" i="6"/>
  <c r="C44" i="6"/>
  <c r="C47" i="6" s="1"/>
  <c r="C109" i="6"/>
  <c r="C107" i="6"/>
  <c r="C33" i="6"/>
  <c r="C36" i="6"/>
  <c r="E16" i="5"/>
  <c r="E20" i="5" s="1"/>
  <c r="C8" i="5"/>
  <c r="F60" i="6" l="1"/>
  <c r="E39" i="6"/>
  <c r="C84" i="6"/>
  <c r="C60" i="6"/>
  <c r="C70" i="6" s="1"/>
  <c r="C130" i="6"/>
  <c r="C75" i="6"/>
  <c r="C103" i="6"/>
  <c r="C112" i="6" s="1"/>
  <c r="C117" i="6"/>
  <c r="C122" i="6" s="1"/>
  <c r="C8" i="6"/>
  <c r="C39" i="6" s="1"/>
  <c r="F37" i="5"/>
  <c r="F35" i="5"/>
  <c r="F34" i="5"/>
  <c r="E33" i="5"/>
  <c r="D33" i="5"/>
  <c r="C33" i="5"/>
  <c r="E36" i="5"/>
  <c r="D36" i="5"/>
  <c r="C36" i="5"/>
  <c r="E27" i="5"/>
  <c r="E25" i="5"/>
  <c r="D27" i="5"/>
  <c r="D25" i="5"/>
  <c r="C27" i="5"/>
  <c r="C25" i="5"/>
  <c r="F26" i="5"/>
  <c r="F27" i="5" s="1"/>
  <c r="F10" i="5"/>
  <c r="F9" i="5"/>
  <c r="C11" i="5"/>
  <c r="E8" i="5"/>
  <c r="D8" i="5"/>
  <c r="F30" i="4"/>
  <c r="F23" i="4"/>
  <c r="F22" i="4"/>
  <c r="F39" i="6" l="1"/>
  <c r="F172" i="6"/>
  <c r="F33" i="5"/>
  <c r="C97" i="6"/>
  <c r="C32" i="5"/>
  <c r="C38" i="5" s="1"/>
  <c r="D32" i="5"/>
  <c r="D38" i="5" s="1"/>
  <c r="F8" i="5"/>
  <c r="E11" i="5"/>
  <c r="F36" i="5"/>
  <c r="F25" i="5"/>
  <c r="E32" i="5"/>
  <c r="D11" i="5"/>
  <c r="E31" i="4"/>
  <c r="E34" i="4" s="1"/>
  <c r="E35" i="4" s="1"/>
  <c r="D31" i="4"/>
  <c r="F17" i="4"/>
  <c r="F18" i="4"/>
  <c r="F8" i="4"/>
  <c r="F7" i="4"/>
  <c r="C70" i="5" l="1"/>
  <c r="D34" i="4"/>
  <c r="F34" i="4" s="1"/>
  <c r="F31" i="4"/>
  <c r="D70" i="5"/>
  <c r="D71" i="5" s="1"/>
  <c r="F11" i="5"/>
  <c r="F32" i="5"/>
  <c r="E38" i="5"/>
  <c r="E70" i="5" s="1"/>
  <c r="H26" i="2"/>
  <c r="H24" i="2"/>
  <c r="H23" i="2"/>
  <c r="H15" i="2"/>
  <c r="H9" i="2"/>
  <c r="H8" i="2"/>
  <c r="G26" i="2"/>
  <c r="G24" i="2"/>
  <c r="G23" i="2"/>
  <c r="G9" i="2"/>
  <c r="G8" i="2"/>
  <c r="F71" i="5" l="1"/>
  <c r="F70" i="5"/>
  <c r="F38" i="5"/>
  <c r="F57" i="3"/>
  <c r="C57" i="3"/>
  <c r="F54" i="3"/>
  <c r="H54" i="3" s="1"/>
  <c r="F51" i="3"/>
  <c r="H51" i="3" s="1"/>
  <c r="C51" i="3"/>
  <c r="C54" i="3"/>
  <c r="G54" i="3" s="1"/>
  <c r="F48" i="3"/>
  <c r="C47" i="3"/>
  <c r="C48" i="3"/>
  <c r="F37" i="3"/>
  <c r="H37" i="3" s="1"/>
  <c r="F45" i="3"/>
  <c r="C37" i="3"/>
  <c r="C45" i="3"/>
  <c r="F27" i="3"/>
  <c r="H27" i="3" s="1"/>
  <c r="C27" i="3"/>
  <c r="F20" i="3"/>
  <c r="H20" i="3" s="1"/>
  <c r="C20" i="3"/>
  <c r="F16" i="3"/>
  <c r="C16" i="3"/>
  <c r="F13" i="3"/>
  <c r="H13" i="3" s="1"/>
  <c r="C13" i="3"/>
  <c r="G13" i="3" s="1"/>
  <c r="F11" i="3"/>
  <c r="H11" i="3" s="1"/>
  <c r="C11" i="3"/>
  <c r="C7" i="3"/>
  <c r="F7" i="3"/>
  <c r="H7" i="3" s="1"/>
  <c r="F22" i="2"/>
  <c r="F25" i="2"/>
  <c r="C22" i="2"/>
  <c r="C25" i="2"/>
  <c r="C14" i="2"/>
  <c r="C13" i="2" s="1"/>
  <c r="F14" i="2"/>
  <c r="F13" i="2" s="1"/>
  <c r="C17" i="2"/>
  <c r="C7" i="2"/>
  <c r="C6" i="2" s="1"/>
  <c r="F7" i="2"/>
  <c r="C31" i="4"/>
  <c r="C34" i="4" s="1"/>
  <c r="D50" i="3"/>
  <c r="D56" i="3"/>
  <c r="D47" i="3"/>
  <c r="D44" i="3"/>
  <c r="D15" i="3"/>
  <c r="D6" i="3"/>
  <c r="C30" i="4"/>
  <c r="C33" i="4" s="1"/>
  <c r="D22" i="2"/>
  <c r="D25" i="2"/>
  <c r="D14" i="2"/>
  <c r="D13" i="2" s="1"/>
  <c r="D7" i="2"/>
  <c r="D6" i="2" s="1"/>
  <c r="E56" i="3"/>
  <c r="E47" i="3"/>
  <c r="E44" i="3"/>
  <c r="E22" i="2"/>
  <c r="E25" i="2"/>
  <c r="D16" i="2"/>
  <c r="D17" i="2"/>
  <c r="E27" i="2"/>
  <c r="E14" i="2"/>
  <c r="D10" i="2"/>
  <c r="D11" i="2"/>
  <c r="E7" i="2"/>
  <c r="F56" i="3" l="1"/>
  <c r="C56" i="3"/>
  <c r="F50" i="3"/>
  <c r="C50" i="3"/>
  <c r="G50" i="3" s="1"/>
  <c r="G51" i="3"/>
  <c r="F47" i="3"/>
  <c r="H48" i="3"/>
  <c r="G48" i="3"/>
  <c r="H47" i="3"/>
  <c r="F44" i="3"/>
  <c r="H45" i="3"/>
  <c r="G45" i="3"/>
  <c r="H44" i="3"/>
  <c r="C44" i="3"/>
  <c r="G44" i="3" s="1"/>
  <c r="G37" i="3"/>
  <c r="G27" i="3"/>
  <c r="G20" i="3"/>
  <c r="F15" i="3"/>
  <c r="H16" i="3"/>
  <c r="C15" i="3"/>
  <c r="G16" i="3"/>
  <c r="G11" i="3"/>
  <c r="G7" i="3"/>
  <c r="F6" i="3"/>
  <c r="H14" i="2"/>
  <c r="G13" i="2"/>
  <c r="G7" i="2"/>
  <c r="G14" i="2"/>
  <c r="G15" i="2"/>
  <c r="F21" i="2"/>
  <c r="H22" i="2"/>
  <c r="G22" i="2"/>
  <c r="G25" i="2"/>
  <c r="H25" i="2"/>
  <c r="C21" i="2"/>
  <c r="D21" i="2"/>
  <c r="D30" i="2" s="1"/>
  <c r="E21" i="2"/>
  <c r="H7" i="2"/>
  <c r="F6" i="2"/>
  <c r="E6" i="2"/>
  <c r="H6" i="2" s="1"/>
  <c r="E13" i="2"/>
  <c r="C6" i="3"/>
  <c r="D59" i="3"/>
  <c r="E6" i="3"/>
  <c r="E15" i="3"/>
  <c r="E50" i="3"/>
  <c r="H17" i="1"/>
  <c r="H14" i="1"/>
  <c r="G17" i="1"/>
  <c r="G14" i="1"/>
  <c r="F17" i="1"/>
  <c r="F14" i="1"/>
  <c r="H50" i="3" l="1"/>
  <c r="H15" i="3"/>
  <c r="G15" i="3"/>
  <c r="F59" i="3"/>
  <c r="H6" i="3"/>
  <c r="C59" i="3"/>
  <c r="G6" i="3"/>
  <c r="H21" i="2"/>
  <c r="G21" i="2"/>
  <c r="G6" i="2"/>
  <c r="H13" i="2"/>
  <c r="F20" i="1"/>
  <c r="E59" i="3"/>
  <c r="G20" i="1"/>
  <c r="H20" i="1"/>
  <c r="H59" i="3" l="1"/>
  <c r="G59" i="3"/>
  <c r="G30" i="2"/>
  <c r="H30" i="2"/>
</calcChain>
</file>

<file path=xl/sharedStrings.xml><?xml version="1.0" encoding="utf-8"?>
<sst xmlns="http://schemas.openxmlformats.org/spreadsheetml/2006/main" count="497" uniqueCount="184">
  <si>
    <t>PRIHODI/ RASHODI TEKUĆA GODINA</t>
  </si>
  <si>
    <t>RAČUN FINANCIRANJA</t>
  </si>
  <si>
    <t>PRIHODI UKUPNO</t>
  </si>
  <si>
    <t>PRIHODI POSLOVANJA</t>
  </si>
  <si>
    <t>RASHODI UKUPNO</t>
  </si>
  <si>
    <t>RASHODI POSLOVANJA</t>
  </si>
  <si>
    <t>RASHODI ZA NEFINANCIJSKU IMOVINU</t>
  </si>
  <si>
    <t>RAZLIKA - VIŠAK/MANJAK</t>
  </si>
  <si>
    <t>PRIMICI OD FINANCIJSKE IMOVINE I ZADUŽIVANJA</t>
  </si>
  <si>
    <t>NETO FINANCIRANJE</t>
  </si>
  <si>
    <t>VIŠAK MANJAK + NETO FINANCIRANJE</t>
  </si>
  <si>
    <t>Naziv računa</t>
  </si>
  <si>
    <t>Indeks</t>
  </si>
  <si>
    <t>6=5/2*100</t>
  </si>
  <si>
    <t>7=5/4*100</t>
  </si>
  <si>
    <t>Račun prihoda/ primitka</t>
  </si>
  <si>
    <t>Pomoći iz inoz. i od sub. unutar  općeg pror.</t>
  </si>
  <si>
    <t>Prihod od imovine</t>
  </si>
  <si>
    <t>Sufinanciranje cijene usluge, patricip. i sl.</t>
  </si>
  <si>
    <t>Pomoći pror.kor. iz pror. koji im nije nadležan</t>
  </si>
  <si>
    <t>Tekuće pomoći pror.kor. iz pror. koji im nije nadl.</t>
  </si>
  <si>
    <t>Kapitalne pomoći pror.kor. Iz pror. koji im nije nadl.</t>
  </si>
  <si>
    <t>Prijenos između pror. koris. istog prorač.</t>
  </si>
  <si>
    <t>Prihod od financijske imovine</t>
  </si>
  <si>
    <t>Kamate na depozite po viđenju</t>
  </si>
  <si>
    <t>Prihod po posebnim propisima</t>
  </si>
  <si>
    <t>Prihodi od donacija</t>
  </si>
  <si>
    <t xml:space="preserve">Donacije od prav. i fiz. osoba </t>
  </si>
  <si>
    <t>Kapitalne donacije</t>
  </si>
  <si>
    <t>Prihod iz nadležnog proračuna i od HZZO-a...</t>
  </si>
  <si>
    <t>Prih. iz nadl.pror. za fin. redov. djelat. pror.kor.</t>
  </si>
  <si>
    <t>Prih. iz nadl.pror. za fin. rashoda poslovanja</t>
  </si>
  <si>
    <t>Prih. iz nadl.pror. za fin. nefin. imov.</t>
  </si>
  <si>
    <t>UKUPNO PRIHODI</t>
  </si>
  <si>
    <t>PO EKONOMSKOJ KLASIFIKACIJI</t>
  </si>
  <si>
    <t>PRIHODI I PRIMICI</t>
  </si>
  <si>
    <t>Višak/manjak prihoda</t>
  </si>
  <si>
    <t>Višak prihoda</t>
  </si>
  <si>
    <t>Manjak prihoda</t>
  </si>
  <si>
    <t>RASHODI I IZDACI</t>
  </si>
  <si>
    <t>Rashodi za zaposlene</t>
  </si>
  <si>
    <t>Plaće (Bruto)</t>
  </si>
  <si>
    <t>Plaće za redovan rad</t>
  </si>
  <si>
    <t>Plaće za prekovremeni rad</t>
  </si>
  <si>
    <t>Plaće za posebne uvjete rada</t>
  </si>
  <si>
    <t>Ostali rashodi za zaposlene</t>
  </si>
  <si>
    <t>Doprinosi na plaće</t>
  </si>
  <si>
    <t>Doprinosi za zdravstveno osiguranje</t>
  </si>
  <si>
    <t>Materijalni rashodi</t>
  </si>
  <si>
    <t>Naknade troškova zaposlenima</t>
  </si>
  <si>
    <t>Službena putovanje</t>
  </si>
  <si>
    <t>Naknade za prijevoz, rad na terenu</t>
  </si>
  <si>
    <t>Stručno usavršavanje zaposlenika</t>
  </si>
  <si>
    <t>Rashodi za materijal i energiju</t>
  </si>
  <si>
    <t>Materijal i sirovine</t>
  </si>
  <si>
    <t>Energija</t>
  </si>
  <si>
    <t>Sitan inventar</t>
  </si>
  <si>
    <t>Službena radna odjeća i obuća</t>
  </si>
  <si>
    <t>Rashodi za usluge</t>
  </si>
  <si>
    <t>Usluge telefona, pošte i prijevoza</t>
  </si>
  <si>
    <t>Usluge promidžbe i informiranja</t>
  </si>
  <si>
    <t>Komunalne usluge</t>
  </si>
  <si>
    <t>Zakupnine i najamnine</t>
  </si>
  <si>
    <t>Zdravstvene usluge</t>
  </si>
  <si>
    <t>Intelektualne i ostale usluge</t>
  </si>
  <si>
    <t>Računalne usluge</t>
  </si>
  <si>
    <t>Ostale usluge</t>
  </si>
  <si>
    <t>Premije osiguranja</t>
  </si>
  <si>
    <t>Reprezentacija</t>
  </si>
  <si>
    <t>Članarine</t>
  </si>
  <si>
    <t>Pristojbe i naknade</t>
  </si>
  <si>
    <t xml:space="preserve">Ostali nespom. rashodi </t>
  </si>
  <si>
    <t>Financijski  rashodi</t>
  </si>
  <si>
    <t>Ostali financijski rashodi</t>
  </si>
  <si>
    <t>Bankarske usluge i platni promet</t>
  </si>
  <si>
    <t>Naknade građ. i kuć. na temelju osig.</t>
  </si>
  <si>
    <t>Naknade građ. i kućan. u naravi</t>
  </si>
  <si>
    <t>Rashodi za nabavu proizv. dug. imov.</t>
  </si>
  <si>
    <t>Postrojenja i oprema</t>
  </si>
  <si>
    <t>Uredska oprema i namještaj</t>
  </si>
  <si>
    <t>Uređaji, strojevi i oprema</t>
  </si>
  <si>
    <t>Knjige u knjižnicama</t>
  </si>
  <si>
    <t>Dodatno ulaganje na građev. objektima</t>
  </si>
  <si>
    <t>UKUPNO RASHODI</t>
  </si>
  <si>
    <t>Mat. i dijelovi za tek. i investicijsko održav.</t>
  </si>
  <si>
    <t>Prihod od upravnih i administrativnih pristojbi</t>
  </si>
  <si>
    <t>Uredski materijal i ostali materijal</t>
  </si>
  <si>
    <t>Usluge tekućeg i investicijskog održavanja</t>
  </si>
  <si>
    <t>Ostali nespom. rashodi poslovanja</t>
  </si>
  <si>
    <t>Ostale nak. građ. i kuć. iz proračuna</t>
  </si>
  <si>
    <t>Knjige, umj. djela i ostale izlož. vrijed.</t>
  </si>
  <si>
    <t>Oznaka IF</t>
  </si>
  <si>
    <t>Naziv izvora financiranja</t>
  </si>
  <si>
    <t>OPĆI DIO</t>
  </si>
  <si>
    <t>PREGLED UKUPNIH PRIHODA I RASHODA PO IZVORIMA FINANCIRANJA</t>
  </si>
  <si>
    <t>Opći prihodi i primici</t>
  </si>
  <si>
    <t>Donos</t>
  </si>
  <si>
    <t>PRIHODI</t>
  </si>
  <si>
    <t>RASHODI</t>
  </si>
  <si>
    <t>ODNOS</t>
  </si>
  <si>
    <t>Vlastiti prihodi</t>
  </si>
  <si>
    <t>Prihodi za posebne namjene</t>
  </si>
  <si>
    <t>Pomoći</t>
  </si>
  <si>
    <t>Donacije</t>
  </si>
  <si>
    <t>Ukupni prihodi</t>
  </si>
  <si>
    <t>Ukupni rashodi</t>
  </si>
  <si>
    <t>5=4/3*100</t>
  </si>
  <si>
    <t>POSEBNI DIO</t>
  </si>
  <si>
    <t>PO PROGRAMSKOJ, EKONOMSKOJ I IZVORIMA FINANCIRANJA</t>
  </si>
  <si>
    <t>Izvor financiranja 1 Opći prihodi i primici</t>
  </si>
  <si>
    <t>Račun prihoda/ rashoda</t>
  </si>
  <si>
    <t>Prihod iz nadležnog proračuna i od HZZO-a</t>
  </si>
  <si>
    <t>Izvor financiranja 3 Vlastiti prihodi</t>
  </si>
  <si>
    <t>Prih. iz nadl. pror. za fin. rashoda poslovanja</t>
  </si>
  <si>
    <t>Prih. iz nadl. pror. za fin. rash. - nefin. imov.</t>
  </si>
  <si>
    <t>Prihod od upravnih i administra. pristojbi</t>
  </si>
  <si>
    <t xml:space="preserve"> Izvor financiranja 4 Prihodi za posebne namjene</t>
  </si>
  <si>
    <t>Izvor financiranja 5 Pomoći</t>
  </si>
  <si>
    <t>Tekući prijenos između pror. koris. istog pror.</t>
  </si>
  <si>
    <t>Pomoći pror.kor. iz pror. koji im nije nadlež.</t>
  </si>
  <si>
    <t>Tek. pomoći pror.kor. iz pror. koji im nije nad.</t>
  </si>
  <si>
    <t>Kap. pomoći pror.kor. Iz pror. koji im nije nad</t>
  </si>
  <si>
    <t>Izvor financiranja 6 Donacije</t>
  </si>
  <si>
    <t>PRIHODI OD PRODAJE NEFINANCIJSKE IMOVINE</t>
  </si>
  <si>
    <t xml:space="preserve">  </t>
  </si>
  <si>
    <t>IZDACI ZA FINANCIJSKU IMOVINU I OTPLATE ZAJMOVA</t>
  </si>
  <si>
    <t>Tek.prijen. između pror. koris. istog pr. tem. EU sr.</t>
  </si>
  <si>
    <t>Troškovi sudskih postupaka</t>
  </si>
  <si>
    <t>Prihodi od dividendi</t>
  </si>
  <si>
    <t>Sveukupno prihodi</t>
  </si>
  <si>
    <t>UKUPNO A/Tpr./Kpr.</t>
  </si>
  <si>
    <t>Izvor financiranja 4 Prihodi za posebne namjene</t>
  </si>
  <si>
    <t>Izvor financiranja Prihodi za posebne namjene -donos</t>
  </si>
  <si>
    <t>Opremanje PK</t>
  </si>
  <si>
    <t>Dodatno ulag. na građev. objektima</t>
  </si>
  <si>
    <t xml:space="preserve">Izvor financiranja 1 Opći prihodi i primici </t>
  </si>
  <si>
    <t>Odnos</t>
  </si>
  <si>
    <r>
      <t xml:space="preserve">UKUPNO </t>
    </r>
    <r>
      <rPr>
        <b/>
        <i/>
        <sz val="9"/>
        <color theme="1"/>
        <rFont val="Arial"/>
        <family val="2"/>
        <charset val="238"/>
      </rPr>
      <t>Izvor financiranja Opći prihodi i primici</t>
    </r>
  </si>
  <si>
    <r>
      <t xml:space="preserve">UKUPNO </t>
    </r>
    <r>
      <rPr>
        <b/>
        <i/>
        <sz val="9"/>
        <color theme="1"/>
        <rFont val="Arial"/>
        <family val="2"/>
        <charset val="238"/>
      </rPr>
      <t>Izvor financiranja Vlastiti prihodi</t>
    </r>
  </si>
  <si>
    <r>
      <t xml:space="preserve">UKUPNO </t>
    </r>
    <r>
      <rPr>
        <b/>
        <i/>
        <sz val="10"/>
        <color theme="1"/>
        <rFont val="Arial"/>
        <family val="2"/>
        <charset val="238"/>
      </rPr>
      <t>Izvor financiranja Pomoći</t>
    </r>
  </si>
  <si>
    <r>
      <t xml:space="preserve">UKUPNO </t>
    </r>
    <r>
      <rPr>
        <b/>
        <i/>
        <sz val="10"/>
        <color theme="1"/>
        <rFont val="Arial"/>
        <family val="2"/>
        <charset val="238"/>
      </rPr>
      <t>Izvor financiranja Donacije</t>
    </r>
  </si>
  <si>
    <t>A100101  REDOVNA DJELATNOST</t>
  </si>
  <si>
    <t>Program: 1001 OSNOVNO OBRAZOVANJE</t>
  </si>
  <si>
    <r>
      <t>UKUPNO</t>
    </r>
    <r>
      <rPr>
        <b/>
        <i/>
        <sz val="10"/>
        <color theme="1"/>
        <rFont val="Arial"/>
        <family val="2"/>
        <charset val="238"/>
      </rPr>
      <t xml:space="preserve"> A/Tpr./Kpr.</t>
    </r>
  </si>
  <si>
    <r>
      <rPr>
        <b/>
        <sz val="10"/>
        <color theme="1"/>
        <rFont val="Arial"/>
        <family val="2"/>
        <charset val="238"/>
      </rPr>
      <t>UKUPNO</t>
    </r>
    <r>
      <rPr>
        <b/>
        <i/>
        <sz val="10"/>
        <color theme="1"/>
        <rFont val="Arial"/>
        <family val="2"/>
        <charset val="238"/>
      </rPr>
      <t xml:space="preserve"> A/Tpr./Kpr.</t>
    </r>
  </si>
  <si>
    <t>UKUPNO  A/Tpr./Kpr.</t>
  </si>
  <si>
    <t>Ostali nespomenuti rashodi poslovanja</t>
  </si>
  <si>
    <t>Ostali nespomenuti rashodi</t>
  </si>
  <si>
    <t>Sveukupno rashodi</t>
  </si>
  <si>
    <t>Izvor financiranja Pomoći -donos</t>
  </si>
  <si>
    <r>
      <t xml:space="preserve">UKUPNO </t>
    </r>
    <r>
      <rPr>
        <b/>
        <i/>
        <sz val="10"/>
        <color theme="1"/>
        <rFont val="Arial"/>
        <family val="2"/>
        <charset val="238"/>
      </rPr>
      <t>Izvor financiranja Prih. za poseb. namj.</t>
    </r>
  </si>
  <si>
    <t>UKUPAN DONOS VIŠKA/MANJKA  IZ PRETHODNE/IH GODINE/A</t>
  </si>
  <si>
    <t>KORIŠTENJE PRENESENOG VIŠKA/MANJKA</t>
  </si>
  <si>
    <t>Sveukupno prihodi + višak/manjak</t>
  </si>
  <si>
    <t xml:space="preserve">UKUPAN ODNOS VIŠKA/MANJKA U SLIJEDEĆU GODINU </t>
  </si>
  <si>
    <t xml:space="preserve"> UKUPNO A/Tpr./Kpr.</t>
  </si>
  <si>
    <t>VIŠAK/MANJAK IZ PRETHODNE/IH GODINA</t>
  </si>
  <si>
    <t>OSNOVNA ŠKOLA KARLOBAG</t>
  </si>
  <si>
    <t>V. Nazora 11</t>
  </si>
  <si>
    <t>532288 KARLOBAG</t>
  </si>
  <si>
    <t>Urbroj:2125/25-01-22-01</t>
  </si>
  <si>
    <t>Ukupni prihodi + donos</t>
  </si>
  <si>
    <t>Predsjednica Školskog odbora</t>
  </si>
  <si>
    <t>Sanja Dasović</t>
  </si>
  <si>
    <t>Izvor financiranja  6 Donacije</t>
  </si>
  <si>
    <t>Rash. za dod. ulag. na nefin. imov.</t>
  </si>
  <si>
    <t>Izvorni plan 2022</t>
  </si>
  <si>
    <t>Tekući plan 2022</t>
  </si>
  <si>
    <t>Ostvarenje/  izvršenje 01.01.-30.06.2022</t>
  </si>
  <si>
    <t>IZVJEŠTAJ O IZVRŠENJU FINANCIJSKOG PLANA ZA 01.01.-30.06.2022. G.                                                                                                           OPĆI DIO</t>
  </si>
  <si>
    <t>IZVJEŠTAJ O IZVRŠENJU FINANCIJSKOG PLANA ZA 01.01.-30.06.2022. GODINE</t>
  </si>
  <si>
    <t>Ostvarenje/  izvršenje 01.01.-30.06. 2022</t>
  </si>
  <si>
    <t>Ostvrenje/  izvršenje 01.01.-30.06.2022.</t>
  </si>
  <si>
    <t>Ostali prihodi od financijske imovine</t>
  </si>
  <si>
    <t>Ostvarenje/ izvršenje 01.01.-30.06.2021.</t>
  </si>
  <si>
    <t>IZVJEŠTAJ O IZVRŠENJU FINANCISJKOG PLANA ZA  01.01.-30.06.2022. GODINE</t>
  </si>
  <si>
    <t>Ostvarenje/  izvršenje 01.01.-30.06.2022.</t>
  </si>
  <si>
    <t>Izvor financiranja Vlastiti prihodi-donos</t>
  </si>
  <si>
    <t>Ostale nespomenute usluge</t>
  </si>
  <si>
    <t>A 1001002 OBRAZOVANJE JEDNAKIH MOGUĆNOSTI II</t>
  </si>
  <si>
    <t>A 100103 ŠKOLSKA SHEMA</t>
  </si>
  <si>
    <t>Izvor financiranja 3 Vlastiti prihodi - donos</t>
  </si>
  <si>
    <t>Klasa:400-04/22-01/14</t>
  </si>
  <si>
    <t>Karlobag, 25.07.2022.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</si>
</sst>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Border="1"/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0" fillId="0" borderId="0" xfId="0" applyFont="1"/>
    <xf numFmtId="0" fontId="2" fillId="0" borderId="0" xfId="0" applyFont="1"/>
    <xf numFmtId="0" fontId="2" fillId="0" borderId="0" xfId="0" applyFont="1" applyBorder="1"/>
    <xf numFmtId="0" fontId="8" fillId="0" borderId="0" xfId="0" applyFont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5" xfId="0" applyBorder="1"/>
    <xf numFmtId="0" fontId="8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/>
    <xf numFmtId="3" fontId="8" fillId="0" borderId="1" xfId="0" applyNumberFormat="1" applyFont="1" applyBorder="1"/>
    <xf numFmtId="3" fontId="7" fillId="0" borderId="1" xfId="0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0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3" fontId="0" fillId="0" borderId="1" xfId="0" applyNumberFormat="1" applyBorder="1"/>
    <xf numFmtId="3" fontId="1" fillId="0" borderId="1" xfId="0" applyNumberFormat="1" applyFont="1" applyBorder="1"/>
    <xf numFmtId="3" fontId="0" fillId="0" borderId="1" xfId="0" applyNumberFormat="1" applyFont="1" applyBorder="1"/>
    <xf numFmtId="3" fontId="1" fillId="0" borderId="1" xfId="0" applyNumberFormat="1" applyFont="1" applyBorder="1" applyAlignment="1">
      <alignment horizontal="right" vertical="center"/>
    </xf>
    <xf numFmtId="0" fontId="8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right" vertical="center"/>
    </xf>
    <xf numFmtId="0" fontId="8" fillId="0" borderId="6" xfId="0" applyFont="1" applyBorder="1"/>
    <xf numFmtId="0" fontId="8" fillId="0" borderId="7" xfId="0" applyFont="1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1" xfId="0" applyFont="1" applyBorder="1" applyAlignment="1"/>
    <xf numFmtId="0" fontId="7" fillId="0" borderId="0" xfId="0" applyFont="1" applyBorder="1" applyAlignment="1"/>
    <xf numFmtId="3" fontId="7" fillId="0" borderId="0" xfId="0" applyNumberFormat="1" applyFont="1" applyBorder="1"/>
    <xf numFmtId="0" fontId="7" fillId="0" borderId="0" xfId="0" applyFont="1" applyBorder="1"/>
    <xf numFmtId="0" fontId="16" fillId="0" borderId="1" xfId="0" applyFont="1" applyBorder="1" applyAlignment="1">
      <alignment horizontal="left" vertical="center"/>
    </xf>
    <xf numFmtId="0" fontId="16" fillId="0" borderId="1" xfId="0" applyFont="1" applyBorder="1"/>
    <xf numFmtId="3" fontId="16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7" fillId="4" borderId="4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/>
    </xf>
    <xf numFmtId="3" fontId="16" fillId="0" borderId="1" xfId="0" applyNumberFormat="1" applyFont="1" applyBorder="1"/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/>
    <xf numFmtId="0" fontId="17" fillId="4" borderId="1" xfId="0" applyFont="1" applyFill="1" applyBorder="1" applyAlignment="1">
      <alignment horizontal="center" vertical="center" wrapText="1"/>
    </xf>
    <xf numFmtId="3" fontId="1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Border="1"/>
    <xf numFmtId="0" fontId="1" fillId="0" borderId="1" xfId="0" applyFont="1" applyBorder="1"/>
    <xf numFmtId="0" fontId="5" fillId="0" borderId="0" xfId="0" applyFont="1"/>
    <xf numFmtId="0" fontId="3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3" fontId="0" fillId="0" borderId="0" xfId="0" applyNumberFormat="1"/>
    <xf numFmtId="3" fontId="20" fillId="0" borderId="1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6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/>
    <xf numFmtId="0" fontId="7" fillId="0" borderId="1" xfId="0" applyFont="1" applyBorder="1" applyAlignment="1"/>
    <xf numFmtId="0" fontId="1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1" xfId="0" applyFont="1" applyBorder="1" applyAlignment="1"/>
    <xf numFmtId="0" fontId="9" fillId="0" borderId="0" xfId="0" applyFont="1" applyAlignment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7" fillId="0" borderId="0" xfId="0" applyFont="1" applyAlignment="1"/>
    <xf numFmtId="0" fontId="19" fillId="0" borderId="0" xfId="0" applyFont="1" applyAlignment="1"/>
    <xf numFmtId="0" fontId="10" fillId="0" borderId="0" xfId="0" applyFont="1" applyAlignment="1"/>
    <xf numFmtId="0" fontId="8" fillId="0" borderId="0" xfId="0" applyFont="1" applyAlignment="1"/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" fillId="0" borderId="0" xfId="0" applyFont="1" applyAlignment="1"/>
    <xf numFmtId="0" fontId="1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/>
    <xf numFmtId="0" fontId="1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0" applyFont="1" applyAlignment="1"/>
    <xf numFmtId="0" fontId="11" fillId="0" borderId="0" xfId="0" applyFont="1" applyAlignment="1"/>
    <xf numFmtId="0" fontId="21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E9" sqref="E9"/>
    </sheetView>
  </sheetViews>
  <sheetFormatPr defaultRowHeight="15" x14ac:dyDescent="0.25"/>
  <cols>
    <col min="1" max="1" width="9.42578125" customWidth="1"/>
    <col min="2" max="2" width="18" customWidth="1"/>
    <col min="4" max="4" width="7.7109375" customWidth="1"/>
    <col min="5" max="8" width="10.7109375" customWidth="1"/>
  </cols>
  <sheetData>
    <row r="1" spans="1:8" x14ac:dyDescent="0.25">
      <c r="A1" s="73" t="s">
        <v>157</v>
      </c>
      <c r="B1" s="73"/>
      <c r="C1" s="73"/>
    </row>
    <row r="2" spans="1:8" x14ac:dyDescent="0.25">
      <c r="A2" s="5" t="s">
        <v>158</v>
      </c>
      <c r="B2" s="5"/>
      <c r="C2" s="5"/>
    </row>
    <row r="3" spans="1:8" x14ac:dyDescent="0.25">
      <c r="A3" s="5" t="s">
        <v>159</v>
      </c>
      <c r="B3" s="5"/>
      <c r="C3" s="5"/>
    </row>
    <row r="4" spans="1:8" x14ac:dyDescent="0.25">
      <c r="A4" s="151"/>
      <c r="B4" s="151"/>
      <c r="C4" s="5"/>
    </row>
    <row r="5" spans="1:8" x14ac:dyDescent="0.25">
      <c r="A5" s="151" t="s">
        <v>182</v>
      </c>
      <c r="B5" s="151"/>
      <c r="C5" s="5"/>
    </row>
    <row r="6" spans="1:8" x14ac:dyDescent="0.25">
      <c r="A6" s="151" t="s">
        <v>160</v>
      </c>
      <c r="B6" s="151"/>
      <c r="C6" s="5"/>
    </row>
    <row r="7" spans="1:8" x14ac:dyDescent="0.25">
      <c r="A7" s="151" t="s">
        <v>183</v>
      </c>
      <c r="B7" s="151"/>
      <c r="C7" s="5"/>
    </row>
    <row r="8" spans="1:8" x14ac:dyDescent="0.25">
      <c r="A8" s="5"/>
      <c r="B8" s="5"/>
      <c r="C8" s="5"/>
    </row>
    <row r="9" spans="1:8" x14ac:dyDescent="0.25">
      <c r="A9" s="5"/>
      <c r="B9" s="5"/>
      <c r="C9" s="5"/>
    </row>
    <row r="10" spans="1:8" x14ac:dyDescent="0.25">
      <c r="A10" s="5"/>
      <c r="B10" s="5"/>
      <c r="C10" s="5"/>
    </row>
    <row r="12" spans="1:8" ht="36.75" customHeight="1" x14ac:dyDescent="0.25">
      <c r="A12" s="92" t="s">
        <v>169</v>
      </c>
      <c r="B12" s="92"/>
      <c r="C12" s="92"/>
      <c r="D12" s="92"/>
      <c r="E12" s="92"/>
      <c r="F12" s="92"/>
      <c r="G12" s="92"/>
      <c r="H12" s="93"/>
    </row>
    <row r="13" spans="1:8" ht="48.75" x14ac:dyDescent="0.25">
      <c r="A13" s="90" t="s">
        <v>0</v>
      </c>
      <c r="B13" s="90"/>
      <c r="C13" s="90"/>
      <c r="D13" s="90"/>
      <c r="E13" s="82" t="s">
        <v>174</v>
      </c>
      <c r="F13" s="79" t="s">
        <v>166</v>
      </c>
      <c r="G13" s="79" t="s">
        <v>167</v>
      </c>
      <c r="H13" s="79" t="s">
        <v>168</v>
      </c>
    </row>
    <row r="14" spans="1:8" x14ac:dyDescent="0.25">
      <c r="A14" s="94" t="s">
        <v>2</v>
      </c>
      <c r="B14" s="94"/>
      <c r="C14" s="94"/>
      <c r="D14" s="94"/>
      <c r="E14" s="83">
        <f>SUM(E15)</f>
        <v>1372244</v>
      </c>
      <c r="F14" s="20">
        <f>SUM(F15:F16)</f>
        <v>3045199</v>
      </c>
      <c r="G14" s="20">
        <f>SUM(G15:G16)</f>
        <v>3045199</v>
      </c>
      <c r="H14" s="20">
        <f>SUM(H15:H16)</f>
        <v>1434242</v>
      </c>
    </row>
    <row r="15" spans="1:8" x14ac:dyDescent="0.25">
      <c r="A15" s="89" t="s">
        <v>3</v>
      </c>
      <c r="B15" s="89"/>
      <c r="C15" s="89"/>
      <c r="D15" s="89"/>
      <c r="E15" s="84">
        <v>1372244</v>
      </c>
      <c r="F15" s="21">
        <v>3045199</v>
      </c>
      <c r="G15" s="21">
        <v>3045199</v>
      </c>
      <c r="H15" s="21">
        <v>1434242</v>
      </c>
    </row>
    <row r="16" spans="1:8" x14ac:dyDescent="0.25">
      <c r="A16" s="89" t="s">
        <v>123</v>
      </c>
      <c r="B16" s="89"/>
      <c r="C16" s="89"/>
      <c r="D16" s="89"/>
      <c r="E16" s="84">
        <v>0</v>
      </c>
      <c r="F16" s="21">
        <v>0</v>
      </c>
      <c r="G16" s="21">
        <v>0</v>
      </c>
      <c r="H16" s="21">
        <v>0</v>
      </c>
    </row>
    <row r="17" spans="1:8" x14ac:dyDescent="0.25">
      <c r="A17" s="94" t="s">
        <v>4</v>
      </c>
      <c r="B17" s="94"/>
      <c r="C17" s="94"/>
      <c r="D17" s="94"/>
      <c r="E17" s="83">
        <f>SUM(E18:E19)</f>
        <v>1388582</v>
      </c>
      <c r="F17" s="20">
        <f>SUM(F18:F19)</f>
        <v>3045199</v>
      </c>
      <c r="G17" s="20">
        <f>SUM(G18:G19)</f>
        <v>3045199</v>
      </c>
      <c r="H17" s="20">
        <f>SUM(H18:H19)</f>
        <v>1450859</v>
      </c>
    </row>
    <row r="18" spans="1:8" x14ac:dyDescent="0.25">
      <c r="A18" s="89" t="s">
        <v>5</v>
      </c>
      <c r="B18" s="89"/>
      <c r="C18" s="89"/>
      <c r="D18" s="89"/>
      <c r="E18" s="84">
        <v>1354778</v>
      </c>
      <c r="F18" s="21">
        <v>3025199</v>
      </c>
      <c r="G18" s="21">
        <v>3025199</v>
      </c>
      <c r="H18" s="21">
        <v>1448077</v>
      </c>
    </row>
    <row r="19" spans="1:8" x14ac:dyDescent="0.25">
      <c r="A19" s="89" t="s">
        <v>6</v>
      </c>
      <c r="B19" s="89"/>
      <c r="C19" s="89"/>
      <c r="D19" s="89"/>
      <c r="E19" s="84">
        <v>33804</v>
      </c>
      <c r="F19" s="21">
        <v>20000</v>
      </c>
      <c r="G19" s="21">
        <v>20000</v>
      </c>
      <c r="H19" s="21">
        <v>2782</v>
      </c>
    </row>
    <row r="20" spans="1:8" x14ac:dyDescent="0.25">
      <c r="A20" s="94" t="s">
        <v>7</v>
      </c>
      <c r="B20" s="94"/>
      <c r="C20" s="94"/>
      <c r="D20" s="94"/>
      <c r="E20" s="83">
        <f>SUM(E14-E17)</f>
        <v>-16338</v>
      </c>
      <c r="F20" s="20">
        <f>SUM(F14-F17)</f>
        <v>0</v>
      </c>
      <c r="G20" s="20">
        <f>SUM(G14-G17)</f>
        <v>0</v>
      </c>
      <c r="H20" s="20">
        <f>SUM(H14-H17)</f>
        <v>-16617</v>
      </c>
    </row>
    <row r="21" spans="1:8" ht="48.75" x14ac:dyDescent="0.25">
      <c r="A21" s="90" t="s">
        <v>156</v>
      </c>
      <c r="B21" s="90"/>
      <c r="C21" s="90"/>
      <c r="D21" s="90"/>
      <c r="E21" s="82" t="s">
        <v>174</v>
      </c>
      <c r="F21" s="79" t="s">
        <v>166</v>
      </c>
      <c r="G21" s="79" t="s">
        <v>167</v>
      </c>
      <c r="H21" s="79" t="s">
        <v>168</v>
      </c>
    </row>
    <row r="22" spans="1:8" x14ac:dyDescent="0.25">
      <c r="A22" s="88" t="s">
        <v>151</v>
      </c>
      <c r="B22" s="88"/>
      <c r="C22" s="88"/>
      <c r="D22" s="88"/>
      <c r="E22" s="85">
        <v>-1836</v>
      </c>
      <c r="F22" s="21">
        <v>0</v>
      </c>
      <c r="G22" s="21">
        <v>0</v>
      </c>
      <c r="H22" s="21">
        <v>-3569</v>
      </c>
    </row>
    <row r="23" spans="1:8" x14ac:dyDescent="0.25">
      <c r="A23" s="88" t="s">
        <v>154</v>
      </c>
      <c r="B23" s="88"/>
      <c r="C23" s="88"/>
      <c r="D23" s="88"/>
      <c r="E23" s="85"/>
      <c r="F23" s="21">
        <v>0</v>
      </c>
      <c r="G23" s="21">
        <v>0</v>
      </c>
      <c r="H23" s="21">
        <v>0</v>
      </c>
    </row>
    <row r="24" spans="1:8" ht="48.75" x14ac:dyDescent="0.25">
      <c r="A24" s="90" t="s">
        <v>1</v>
      </c>
      <c r="B24" s="91"/>
      <c r="C24" s="91"/>
      <c r="D24" s="91"/>
      <c r="E24" s="82" t="s">
        <v>174</v>
      </c>
      <c r="F24" s="79" t="s">
        <v>166</v>
      </c>
      <c r="G24" s="79" t="s">
        <v>167</v>
      </c>
      <c r="H24" s="79" t="s">
        <v>168</v>
      </c>
    </row>
    <row r="25" spans="1:8" x14ac:dyDescent="0.25">
      <c r="A25" s="89" t="s">
        <v>8</v>
      </c>
      <c r="B25" s="89"/>
      <c r="C25" s="89"/>
      <c r="D25" s="89"/>
      <c r="E25" s="76"/>
      <c r="F25" s="10"/>
      <c r="G25" s="10"/>
      <c r="H25" s="10"/>
    </row>
    <row r="26" spans="1:8" x14ac:dyDescent="0.25">
      <c r="A26" s="89" t="s">
        <v>125</v>
      </c>
      <c r="B26" s="89"/>
      <c r="C26" s="89"/>
      <c r="D26" s="89"/>
      <c r="E26" s="76"/>
      <c r="F26" s="10"/>
      <c r="G26" s="10"/>
      <c r="H26" s="10"/>
    </row>
    <row r="27" spans="1:8" x14ac:dyDescent="0.25">
      <c r="A27" s="89" t="s">
        <v>9</v>
      </c>
      <c r="B27" s="89"/>
      <c r="C27" s="89"/>
      <c r="D27" s="89"/>
      <c r="E27" s="76"/>
      <c r="F27" s="10"/>
      <c r="G27" s="10"/>
      <c r="H27" s="10"/>
    </row>
    <row r="28" spans="1:8" x14ac:dyDescent="0.25">
      <c r="A28" s="89" t="s">
        <v>10</v>
      </c>
      <c r="B28" s="89"/>
      <c r="C28" s="89"/>
      <c r="D28" s="89"/>
      <c r="E28" s="76"/>
      <c r="F28" s="10"/>
      <c r="G28" s="10"/>
      <c r="H28" s="10"/>
    </row>
    <row r="29" spans="1:8" x14ac:dyDescent="0.25">
      <c r="A29" s="5"/>
      <c r="B29" s="5"/>
      <c r="C29" s="5"/>
      <c r="D29" s="5"/>
      <c r="E29" s="6"/>
      <c r="F29" s="5"/>
      <c r="G29" s="6"/>
      <c r="H29" s="6"/>
    </row>
    <row r="31" spans="1:8" x14ac:dyDescent="0.25">
      <c r="F31" t="s">
        <v>124</v>
      </c>
    </row>
  </sheetData>
  <mergeCells count="17">
    <mergeCell ref="A22:D22"/>
    <mergeCell ref="A13:D13"/>
    <mergeCell ref="A14:D14"/>
    <mergeCell ref="A15:D15"/>
    <mergeCell ref="A16:D16"/>
    <mergeCell ref="A21:D21"/>
    <mergeCell ref="A12:H12"/>
    <mergeCell ref="A17:D17"/>
    <mergeCell ref="A18:D18"/>
    <mergeCell ref="A19:D19"/>
    <mergeCell ref="A20:D20"/>
    <mergeCell ref="A23:D23"/>
    <mergeCell ref="A25:D25"/>
    <mergeCell ref="A26:D26"/>
    <mergeCell ref="A27:D27"/>
    <mergeCell ref="A28:D28"/>
    <mergeCell ref="A24:D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C4" sqref="C4"/>
    </sheetView>
  </sheetViews>
  <sheetFormatPr defaultRowHeight="15" x14ac:dyDescent="0.25"/>
  <cols>
    <col min="1" max="1" width="5.140625" customWidth="1"/>
    <col min="2" max="2" width="32.140625" customWidth="1"/>
    <col min="3" max="6" width="9.28515625" customWidth="1"/>
    <col min="7" max="8" width="6.42578125" customWidth="1"/>
  </cols>
  <sheetData>
    <row r="1" spans="1:8" ht="18.75" customHeight="1" x14ac:dyDescent="0.25">
      <c r="A1" s="95" t="s">
        <v>170</v>
      </c>
      <c r="B1" s="95"/>
      <c r="C1" s="95"/>
      <c r="D1" s="95"/>
      <c r="E1" s="95"/>
      <c r="F1" s="95"/>
      <c r="G1" s="95"/>
      <c r="H1" s="95"/>
    </row>
    <row r="2" spans="1:8" ht="18.75" customHeight="1" x14ac:dyDescent="0.25">
      <c r="A2" s="95" t="s">
        <v>34</v>
      </c>
      <c r="B2" s="95"/>
      <c r="C2" s="95"/>
      <c r="D2" s="95"/>
      <c r="E2" s="95"/>
      <c r="F2" s="95"/>
      <c r="G2" s="95"/>
      <c r="H2" s="95"/>
    </row>
    <row r="3" spans="1:8" ht="17.25" customHeight="1" x14ac:dyDescent="0.25">
      <c r="A3" s="95" t="s">
        <v>35</v>
      </c>
      <c r="B3" s="95"/>
      <c r="C3" s="95"/>
      <c r="D3" s="95"/>
      <c r="E3" s="95"/>
      <c r="F3" s="95"/>
      <c r="G3" s="95"/>
      <c r="H3" s="95"/>
    </row>
    <row r="4" spans="1:8" ht="46.5" customHeight="1" x14ac:dyDescent="0.25">
      <c r="A4" s="59" t="s">
        <v>15</v>
      </c>
      <c r="B4" s="25" t="s">
        <v>11</v>
      </c>
      <c r="C4" s="24" t="s">
        <v>174</v>
      </c>
      <c r="D4" s="25" t="s">
        <v>166</v>
      </c>
      <c r="E4" s="25" t="s">
        <v>167</v>
      </c>
      <c r="F4" s="24" t="s">
        <v>172</v>
      </c>
      <c r="G4" s="25" t="s">
        <v>12</v>
      </c>
      <c r="H4" s="25" t="s">
        <v>12</v>
      </c>
    </row>
    <row r="5" spans="1:8" x14ac:dyDescent="0.25">
      <c r="A5" s="96">
        <v>1</v>
      </c>
      <c r="B5" s="97"/>
      <c r="C5" s="2">
        <v>2</v>
      </c>
      <c r="D5" s="2">
        <v>3</v>
      </c>
      <c r="E5" s="2">
        <v>4</v>
      </c>
      <c r="F5" s="2">
        <v>5</v>
      </c>
      <c r="G5" s="60" t="s">
        <v>13</v>
      </c>
      <c r="H5" s="60" t="s">
        <v>14</v>
      </c>
    </row>
    <row r="6" spans="1:8" x14ac:dyDescent="0.25">
      <c r="A6" s="51">
        <v>67</v>
      </c>
      <c r="B6" s="52" t="s">
        <v>29</v>
      </c>
      <c r="C6" s="53">
        <f>SUM(C7)</f>
        <v>179927</v>
      </c>
      <c r="D6" s="53">
        <f>SUM(D7)</f>
        <v>536226</v>
      </c>
      <c r="E6" s="53">
        <f>SUM(E7)</f>
        <v>536226</v>
      </c>
      <c r="F6" s="53">
        <f>SUM(F7)</f>
        <v>160098</v>
      </c>
      <c r="G6" s="53">
        <f>F6/C6*100</f>
        <v>88.979419431213771</v>
      </c>
      <c r="H6" s="53">
        <f>SUM(F6/E6*100)</f>
        <v>29.856441127435073</v>
      </c>
    </row>
    <row r="7" spans="1:8" x14ac:dyDescent="0.25">
      <c r="A7" s="54">
        <v>671</v>
      </c>
      <c r="B7" s="55" t="s">
        <v>30</v>
      </c>
      <c r="C7" s="56">
        <f>SUM(C8:C9)</f>
        <v>179927</v>
      </c>
      <c r="D7" s="56">
        <f>SUM(D8:D9)</f>
        <v>536226</v>
      </c>
      <c r="E7" s="56">
        <f>SUM(E8:E9)</f>
        <v>536226</v>
      </c>
      <c r="F7" s="56">
        <f>SUM(F8:F9)</f>
        <v>160098</v>
      </c>
      <c r="G7" s="56">
        <f>SUM(F7/C7)*100</f>
        <v>88.979419431213771</v>
      </c>
      <c r="H7" s="56">
        <f>SUM(F7/E7*100)</f>
        <v>29.856441127435073</v>
      </c>
    </row>
    <row r="8" spans="1:8" x14ac:dyDescent="0.25">
      <c r="A8" s="54">
        <v>6711</v>
      </c>
      <c r="B8" s="55" t="s">
        <v>31</v>
      </c>
      <c r="C8" s="56">
        <v>146518</v>
      </c>
      <c r="D8" s="56">
        <v>516226</v>
      </c>
      <c r="E8" s="56">
        <v>516226</v>
      </c>
      <c r="F8" s="56">
        <v>160098</v>
      </c>
      <c r="G8" s="56">
        <f>SUM(F8/C8*100)</f>
        <v>109.26848578331672</v>
      </c>
      <c r="H8" s="56">
        <f>SUM(F8/E8*100)</f>
        <v>31.013160902395466</v>
      </c>
    </row>
    <row r="9" spans="1:8" x14ac:dyDescent="0.25">
      <c r="A9" s="54">
        <v>6712</v>
      </c>
      <c r="B9" s="55" t="s">
        <v>32</v>
      </c>
      <c r="C9" s="56">
        <v>33409</v>
      </c>
      <c r="D9" s="56">
        <v>20000</v>
      </c>
      <c r="E9" s="56">
        <v>20000</v>
      </c>
      <c r="F9" s="56">
        <v>0</v>
      </c>
      <c r="G9" s="56">
        <f>SUM(F9/C9*100)</f>
        <v>0</v>
      </c>
      <c r="H9" s="56">
        <f>SUM(F9/E9*100)</f>
        <v>0</v>
      </c>
    </row>
    <row r="10" spans="1:8" x14ac:dyDescent="0.25">
      <c r="A10" s="51">
        <v>66</v>
      </c>
      <c r="B10" s="52" t="s">
        <v>26</v>
      </c>
      <c r="C10" s="53">
        <v>0</v>
      </c>
      <c r="D10" s="53">
        <f>SUM(D11)</f>
        <v>3000</v>
      </c>
      <c r="E10" s="53">
        <f>SUM(E11)</f>
        <v>3000</v>
      </c>
      <c r="F10" s="53">
        <v>0</v>
      </c>
      <c r="G10" s="53">
        <v>0</v>
      </c>
      <c r="H10" s="53">
        <v>0</v>
      </c>
    </row>
    <row r="11" spans="1:8" x14ac:dyDescent="0.25">
      <c r="A11" s="54">
        <v>663</v>
      </c>
      <c r="B11" s="55" t="s">
        <v>27</v>
      </c>
      <c r="C11" s="56">
        <v>0</v>
      </c>
      <c r="D11" s="56">
        <f>SUM(D12)</f>
        <v>3000</v>
      </c>
      <c r="E11" s="56">
        <f>SUM(E12)</f>
        <v>3000</v>
      </c>
      <c r="F11" s="56">
        <v>0</v>
      </c>
      <c r="G11" s="56">
        <v>0</v>
      </c>
      <c r="H11" s="56">
        <v>0</v>
      </c>
    </row>
    <row r="12" spans="1:8" x14ac:dyDescent="0.25">
      <c r="A12" s="54">
        <v>6632</v>
      </c>
      <c r="B12" s="55" t="s">
        <v>28</v>
      </c>
      <c r="C12" s="56">
        <v>0</v>
      </c>
      <c r="D12" s="56">
        <v>3000</v>
      </c>
      <c r="E12" s="56">
        <v>3000</v>
      </c>
      <c r="F12" s="56">
        <v>0</v>
      </c>
      <c r="G12" s="56">
        <v>0</v>
      </c>
      <c r="H12" s="56">
        <v>0</v>
      </c>
    </row>
    <row r="13" spans="1:8" x14ac:dyDescent="0.25">
      <c r="A13" s="51">
        <v>65</v>
      </c>
      <c r="B13" s="52" t="s">
        <v>85</v>
      </c>
      <c r="C13" s="53">
        <f t="shared" ref="C13:F14" si="0">SUM(C14)</f>
        <v>18696</v>
      </c>
      <c r="D13" s="53">
        <f t="shared" si="0"/>
        <v>43650</v>
      </c>
      <c r="E13" s="53">
        <f t="shared" si="0"/>
        <v>43650</v>
      </c>
      <c r="F13" s="53">
        <f t="shared" si="0"/>
        <v>32272</v>
      </c>
      <c r="G13" s="53">
        <f>SUM(F13/C13*100)</f>
        <v>172.61446298673513</v>
      </c>
      <c r="H13" s="53">
        <f>SUM(F13/E13*100)</f>
        <v>73.933562428407782</v>
      </c>
    </row>
    <row r="14" spans="1:8" x14ac:dyDescent="0.25">
      <c r="A14" s="54">
        <v>652</v>
      </c>
      <c r="B14" s="55" t="s">
        <v>25</v>
      </c>
      <c r="C14" s="56">
        <f t="shared" si="0"/>
        <v>18696</v>
      </c>
      <c r="D14" s="56">
        <f t="shared" si="0"/>
        <v>43650</v>
      </c>
      <c r="E14" s="56">
        <f t="shared" si="0"/>
        <v>43650</v>
      </c>
      <c r="F14" s="56">
        <f t="shared" si="0"/>
        <v>32272</v>
      </c>
      <c r="G14" s="56">
        <f>SUM(F14/C14*100)</f>
        <v>172.61446298673513</v>
      </c>
      <c r="H14" s="56">
        <f>SUM(F14/E14*100)</f>
        <v>73.933562428407782</v>
      </c>
    </row>
    <row r="15" spans="1:8" x14ac:dyDescent="0.25">
      <c r="A15" s="54">
        <v>6526</v>
      </c>
      <c r="B15" s="55" t="s">
        <v>18</v>
      </c>
      <c r="C15" s="56">
        <v>18696</v>
      </c>
      <c r="D15" s="56">
        <v>43650</v>
      </c>
      <c r="E15" s="56">
        <v>43650</v>
      </c>
      <c r="F15" s="56">
        <v>32272</v>
      </c>
      <c r="G15" s="56">
        <f>SUM(F14/C14*100)</f>
        <v>172.61446298673513</v>
      </c>
      <c r="H15" s="56">
        <f>SUM(F15/E15*100)</f>
        <v>73.933562428407782</v>
      </c>
    </row>
    <row r="16" spans="1:8" x14ac:dyDescent="0.25">
      <c r="A16" s="51">
        <v>64</v>
      </c>
      <c r="B16" s="52" t="s">
        <v>17</v>
      </c>
      <c r="C16" s="53">
        <v>0</v>
      </c>
      <c r="D16" s="53">
        <f>SUM(D17)</f>
        <v>30</v>
      </c>
      <c r="E16" s="53">
        <f>SUM(E17)</f>
        <v>30</v>
      </c>
      <c r="F16" s="53">
        <f>SUM(F17)</f>
        <v>830</v>
      </c>
      <c r="G16" s="53">
        <v>0</v>
      </c>
      <c r="H16" s="53">
        <v>0</v>
      </c>
    </row>
    <row r="17" spans="1:8" x14ac:dyDescent="0.25">
      <c r="A17" s="54">
        <v>641</v>
      </c>
      <c r="B17" s="55" t="s">
        <v>23</v>
      </c>
      <c r="C17" s="56">
        <f>SUM(C18)</f>
        <v>0</v>
      </c>
      <c r="D17" s="56">
        <f>SUM(D18)</f>
        <v>30</v>
      </c>
      <c r="E17" s="56">
        <f>SUM(E18)</f>
        <v>30</v>
      </c>
      <c r="F17" s="56">
        <f>SUM(F18:F20)</f>
        <v>830</v>
      </c>
      <c r="G17" s="56">
        <v>0</v>
      </c>
      <c r="H17" s="56">
        <v>0</v>
      </c>
    </row>
    <row r="18" spans="1:8" x14ac:dyDescent="0.25">
      <c r="A18" s="54">
        <v>6413</v>
      </c>
      <c r="B18" s="55" t="s">
        <v>24</v>
      </c>
      <c r="C18" s="56">
        <v>0</v>
      </c>
      <c r="D18" s="56">
        <v>30</v>
      </c>
      <c r="E18" s="56">
        <v>30</v>
      </c>
      <c r="F18" s="56">
        <v>0</v>
      </c>
      <c r="G18" s="56">
        <v>0</v>
      </c>
      <c r="H18" s="56">
        <v>0</v>
      </c>
    </row>
    <row r="19" spans="1:8" x14ac:dyDescent="0.25">
      <c r="A19" s="54">
        <v>6416</v>
      </c>
      <c r="B19" s="55" t="s">
        <v>128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</row>
    <row r="20" spans="1:8" x14ac:dyDescent="0.25">
      <c r="A20" s="54">
        <v>6419</v>
      </c>
      <c r="B20" s="55" t="s">
        <v>173</v>
      </c>
      <c r="C20" s="56">
        <v>0</v>
      </c>
      <c r="D20" s="56">
        <v>0</v>
      </c>
      <c r="E20" s="56">
        <v>0</v>
      </c>
      <c r="F20" s="56">
        <v>830</v>
      </c>
      <c r="G20" s="56"/>
      <c r="H20" s="56"/>
    </row>
    <row r="21" spans="1:8" x14ac:dyDescent="0.25">
      <c r="A21" s="51">
        <v>63</v>
      </c>
      <c r="B21" s="52" t="s">
        <v>16</v>
      </c>
      <c r="C21" s="53">
        <f>SUM(C22+C25)</f>
        <v>1173621</v>
      </c>
      <c r="D21" s="53">
        <f>SUM(D22+D25)</f>
        <v>2462293</v>
      </c>
      <c r="E21" s="53">
        <f>SUM(E22+E25)</f>
        <v>2462293</v>
      </c>
      <c r="F21" s="53">
        <f>SUM(F22+F25)</f>
        <v>1241042</v>
      </c>
      <c r="G21" s="53">
        <f t="shared" ref="G21:G26" si="1">SUM(F21/C21*100)</f>
        <v>105.74469952395194</v>
      </c>
      <c r="H21" s="53">
        <f t="shared" ref="H21:H26" si="2">SUM(F21/E21*100)</f>
        <v>50.401881498261993</v>
      </c>
    </row>
    <row r="22" spans="1:8" x14ac:dyDescent="0.25">
      <c r="A22" s="54">
        <v>636</v>
      </c>
      <c r="B22" s="55" t="s">
        <v>19</v>
      </c>
      <c r="C22" s="56">
        <f>SUM(C23:C24)</f>
        <v>1157376</v>
      </c>
      <c r="D22" s="56">
        <f>SUM(D23:D24)</f>
        <v>2399192</v>
      </c>
      <c r="E22" s="56">
        <f>SUM(E23:E24)</f>
        <v>2399192</v>
      </c>
      <c r="F22" s="56">
        <f>SUM(F23:F24)</f>
        <v>1216677</v>
      </c>
      <c r="G22" s="56">
        <f t="shared" si="1"/>
        <v>105.12374543795619</v>
      </c>
      <c r="H22" s="56">
        <f t="shared" si="2"/>
        <v>50.711948022500906</v>
      </c>
    </row>
    <row r="23" spans="1:8" x14ac:dyDescent="0.25">
      <c r="A23" s="54">
        <v>6361</v>
      </c>
      <c r="B23" s="55" t="s">
        <v>20</v>
      </c>
      <c r="C23" s="56">
        <v>1156981</v>
      </c>
      <c r="D23" s="56">
        <v>2378242</v>
      </c>
      <c r="E23" s="56">
        <v>2378242</v>
      </c>
      <c r="F23" s="56">
        <v>1213895</v>
      </c>
      <c r="G23" s="56">
        <f t="shared" si="1"/>
        <v>104.91918190532084</v>
      </c>
      <c r="H23" s="56">
        <f t="shared" si="2"/>
        <v>51.041693822579873</v>
      </c>
    </row>
    <row r="24" spans="1:8" x14ac:dyDescent="0.25">
      <c r="A24" s="54">
        <v>6362</v>
      </c>
      <c r="B24" s="55" t="s">
        <v>21</v>
      </c>
      <c r="C24" s="56">
        <v>395</v>
      </c>
      <c r="D24" s="56">
        <v>20950</v>
      </c>
      <c r="E24" s="56">
        <v>20950</v>
      </c>
      <c r="F24" s="56">
        <v>2782</v>
      </c>
      <c r="G24" s="56">
        <f t="shared" si="1"/>
        <v>704.30379746835445</v>
      </c>
      <c r="H24" s="56">
        <f t="shared" si="2"/>
        <v>13.279236276849643</v>
      </c>
    </row>
    <row r="25" spans="1:8" x14ac:dyDescent="0.25">
      <c r="A25" s="57">
        <v>639</v>
      </c>
      <c r="B25" s="55" t="s">
        <v>22</v>
      </c>
      <c r="C25" s="56">
        <f>SUM(C26)</f>
        <v>16245</v>
      </c>
      <c r="D25" s="56">
        <f>SUM(D26)</f>
        <v>63101</v>
      </c>
      <c r="E25" s="56">
        <f>SUM(E26)</f>
        <v>63101</v>
      </c>
      <c r="F25" s="56">
        <f>SUM(F26)</f>
        <v>24365</v>
      </c>
      <c r="G25" s="56">
        <f t="shared" si="1"/>
        <v>149.98461064943058</v>
      </c>
      <c r="H25" s="56">
        <f t="shared" si="2"/>
        <v>38.612700274163643</v>
      </c>
    </row>
    <row r="26" spans="1:8" x14ac:dyDescent="0.25">
      <c r="A26" s="57">
        <v>6393</v>
      </c>
      <c r="B26" s="55" t="s">
        <v>126</v>
      </c>
      <c r="C26" s="56">
        <v>16245</v>
      </c>
      <c r="D26" s="56">
        <v>63101</v>
      </c>
      <c r="E26" s="56">
        <v>63101</v>
      </c>
      <c r="F26" s="56">
        <v>24365</v>
      </c>
      <c r="G26" s="56">
        <f t="shared" si="1"/>
        <v>149.98461064943058</v>
      </c>
      <c r="H26" s="56">
        <f t="shared" si="2"/>
        <v>38.612700274163643</v>
      </c>
    </row>
    <row r="27" spans="1:8" x14ac:dyDescent="0.25">
      <c r="A27" s="58">
        <v>922</v>
      </c>
      <c r="B27" s="52" t="s">
        <v>36</v>
      </c>
      <c r="C27" s="53">
        <f>SUM(C29)</f>
        <v>-1836</v>
      </c>
      <c r="D27" s="53"/>
      <c r="E27" s="53">
        <f>SUM(E29)</f>
        <v>0</v>
      </c>
      <c r="F27" s="53">
        <f>SUM(F29)</f>
        <v>-3569</v>
      </c>
      <c r="G27" s="53"/>
      <c r="H27" s="53"/>
    </row>
    <row r="28" spans="1:8" x14ac:dyDescent="0.25">
      <c r="A28" s="57">
        <v>9221</v>
      </c>
      <c r="B28" s="55" t="s">
        <v>37</v>
      </c>
      <c r="C28" s="56"/>
      <c r="D28" s="56"/>
      <c r="E28" s="56"/>
      <c r="F28" s="56"/>
      <c r="G28" s="56"/>
      <c r="H28" s="56"/>
    </row>
    <row r="29" spans="1:8" x14ac:dyDescent="0.25">
      <c r="A29" s="57">
        <v>9222</v>
      </c>
      <c r="B29" s="55" t="s">
        <v>38</v>
      </c>
      <c r="C29" s="56">
        <v>-1836</v>
      </c>
      <c r="D29" s="56"/>
      <c r="E29" s="56">
        <v>0</v>
      </c>
      <c r="F29" s="56">
        <v>-3569</v>
      </c>
      <c r="G29" s="56"/>
      <c r="H29" s="56"/>
    </row>
    <row r="30" spans="1:8" x14ac:dyDescent="0.25">
      <c r="A30" s="98" t="s">
        <v>33</v>
      </c>
      <c r="B30" s="98"/>
      <c r="C30" s="22">
        <f>SUM(C6+C13+C21+C27)</f>
        <v>1370408</v>
      </c>
      <c r="D30" s="22">
        <f>SUM(D6+D10+D13+D16+D21)</f>
        <v>3045199</v>
      </c>
      <c r="E30" s="22">
        <f>SUM(E6+E10+E13+E16+E21)</f>
        <v>3045199</v>
      </c>
      <c r="F30" s="22">
        <f>SUM(F6+F13+F16+F21+F27)</f>
        <v>1430673</v>
      </c>
      <c r="G30" s="22">
        <f>SUM(F30/C30*100)</f>
        <v>104.39759546062194</v>
      </c>
      <c r="H30" s="22">
        <f>SUM(F30/E30*100)</f>
        <v>46.981264607009265</v>
      </c>
    </row>
    <row r="31" spans="1:8" x14ac:dyDescent="0.25">
      <c r="A31" s="99"/>
      <c r="B31" s="99"/>
    </row>
  </sheetData>
  <mergeCells count="6">
    <mergeCell ref="A1:H1"/>
    <mergeCell ref="A5:B5"/>
    <mergeCell ref="A30:B30"/>
    <mergeCell ref="A31:B31"/>
    <mergeCell ref="A2:H2"/>
    <mergeCell ref="A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A31" workbookViewId="0">
      <selection activeCell="J15" sqref="J14:J15"/>
    </sheetView>
  </sheetViews>
  <sheetFormatPr defaultRowHeight="15" x14ac:dyDescent="0.25"/>
  <cols>
    <col min="1" max="1" width="5.140625" customWidth="1"/>
    <col min="2" max="2" width="32.140625" customWidth="1"/>
    <col min="3" max="6" width="9.28515625" customWidth="1"/>
    <col min="7" max="8" width="6.42578125" customWidth="1"/>
  </cols>
  <sheetData>
    <row r="1" spans="1:9" x14ac:dyDescent="0.25">
      <c r="A1" s="100" t="s">
        <v>175</v>
      </c>
      <c r="B1" s="100"/>
      <c r="C1" s="100"/>
      <c r="D1" s="100"/>
      <c r="E1" s="100"/>
      <c r="F1" s="100"/>
      <c r="G1" s="100"/>
      <c r="H1" s="100"/>
    </row>
    <row r="2" spans="1:9" x14ac:dyDescent="0.25">
      <c r="A2" s="100" t="s">
        <v>34</v>
      </c>
      <c r="B2" s="100"/>
      <c r="C2" s="100"/>
      <c r="D2" s="100"/>
      <c r="E2" s="100"/>
      <c r="F2" s="100"/>
      <c r="G2" s="100"/>
      <c r="H2" s="100"/>
    </row>
    <row r="3" spans="1:9" x14ac:dyDescent="0.25">
      <c r="A3" s="100" t="s">
        <v>39</v>
      </c>
      <c r="B3" s="100"/>
      <c r="C3" s="100"/>
      <c r="D3" s="100"/>
      <c r="E3" s="100"/>
      <c r="F3" s="100"/>
      <c r="G3" s="100"/>
      <c r="H3" s="100"/>
    </row>
    <row r="4" spans="1:9" ht="42" customHeight="1" x14ac:dyDescent="0.25">
      <c r="A4" s="65" t="s">
        <v>15</v>
      </c>
      <c r="B4" s="19" t="s">
        <v>11</v>
      </c>
      <c r="C4" s="18" t="s">
        <v>176</v>
      </c>
      <c r="D4" s="19" t="s">
        <v>166</v>
      </c>
      <c r="E4" s="19" t="s">
        <v>167</v>
      </c>
      <c r="F4" s="78" t="s">
        <v>168</v>
      </c>
      <c r="G4" s="19" t="s">
        <v>12</v>
      </c>
      <c r="H4" s="19" t="s">
        <v>12</v>
      </c>
      <c r="I4" s="13"/>
    </row>
    <row r="5" spans="1:9" x14ac:dyDescent="0.25">
      <c r="A5" s="101">
        <v>1</v>
      </c>
      <c r="B5" s="101"/>
      <c r="C5" s="2">
        <v>2</v>
      </c>
      <c r="D5" s="2">
        <v>3</v>
      </c>
      <c r="E5" s="2">
        <v>4</v>
      </c>
      <c r="F5" s="2">
        <v>5</v>
      </c>
      <c r="G5" s="60" t="s">
        <v>13</v>
      </c>
      <c r="H5" s="60" t="s">
        <v>14</v>
      </c>
      <c r="I5" s="13"/>
    </row>
    <row r="6" spans="1:9" x14ac:dyDescent="0.25">
      <c r="A6" s="61">
        <v>31</v>
      </c>
      <c r="B6" s="52" t="s">
        <v>40</v>
      </c>
      <c r="C6" s="62">
        <f>SUM(C7+C11+C13)</f>
        <v>1050761</v>
      </c>
      <c r="D6" s="62">
        <f>SUM(D7+D11+D13)</f>
        <v>2126247</v>
      </c>
      <c r="E6" s="62">
        <f>SUM(E7+E11+E13)</f>
        <v>2126247</v>
      </c>
      <c r="F6" s="62">
        <f>SUM(F7+F11+F13)</f>
        <v>1089004</v>
      </c>
      <c r="G6" s="62">
        <f>SUM(F6/C6*100)</f>
        <v>103.63955266706701</v>
      </c>
      <c r="H6" s="62">
        <f>SUM(F6/E6*100)</f>
        <v>51.217191605678927</v>
      </c>
      <c r="I6" s="13"/>
    </row>
    <row r="7" spans="1:9" x14ac:dyDescent="0.25">
      <c r="A7" s="61">
        <v>311</v>
      </c>
      <c r="B7" s="52" t="s">
        <v>41</v>
      </c>
      <c r="C7" s="62">
        <f>SUM(C8:C10)</f>
        <v>874393</v>
      </c>
      <c r="D7" s="62">
        <v>1742180</v>
      </c>
      <c r="E7" s="62">
        <v>1742180</v>
      </c>
      <c r="F7" s="62">
        <f>SUM(F8:F10)</f>
        <v>903394</v>
      </c>
      <c r="G7" s="62">
        <f>SUM(F7/C7*100)</f>
        <v>103.31670084275606</v>
      </c>
      <c r="H7" s="62">
        <f>SUM(F7/E7*100)</f>
        <v>51.854228610132139</v>
      </c>
      <c r="I7" s="13"/>
    </row>
    <row r="8" spans="1:9" x14ac:dyDescent="0.25">
      <c r="A8" s="63">
        <v>3111</v>
      </c>
      <c r="B8" s="55" t="s">
        <v>42</v>
      </c>
      <c r="C8" s="64">
        <v>858510</v>
      </c>
      <c r="D8" s="64">
        <v>0</v>
      </c>
      <c r="E8" s="64"/>
      <c r="F8" s="64">
        <v>870533</v>
      </c>
      <c r="G8" s="64">
        <f>SUM(F8/C8*100)</f>
        <v>101.4004496161955</v>
      </c>
      <c r="H8" s="64"/>
      <c r="I8" s="13"/>
    </row>
    <row r="9" spans="1:9" x14ac:dyDescent="0.25">
      <c r="A9" s="63">
        <v>3113</v>
      </c>
      <c r="B9" s="55" t="s">
        <v>43</v>
      </c>
      <c r="C9" s="64">
        <v>2281</v>
      </c>
      <c r="D9" s="64">
        <v>0</v>
      </c>
      <c r="E9" s="64">
        <v>0</v>
      </c>
      <c r="F9" s="64">
        <v>19139</v>
      </c>
      <c r="G9" s="64">
        <v>0</v>
      </c>
      <c r="H9" s="64"/>
      <c r="I9" s="13"/>
    </row>
    <row r="10" spans="1:9" x14ac:dyDescent="0.25">
      <c r="A10" s="63">
        <v>3114</v>
      </c>
      <c r="B10" s="55" t="s">
        <v>44</v>
      </c>
      <c r="C10" s="64">
        <v>13602</v>
      </c>
      <c r="D10" s="64">
        <v>0</v>
      </c>
      <c r="E10" s="64">
        <v>0</v>
      </c>
      <c r="F10" s="64">
        <v>13722</v>
      </c>
      <c r="G10" s="64">
        <f t="shared" ref="G10:G31" si="0">SUM(F10/C10*100)</f>
        <v>100.88222320247023</v>
      </c>
      <c r="H10" s="64"/>
      <c r="I10" s="13"/>
    </row>
    <row r="11" spans="1:9" x14ac:dyDescent="0.25">
      <c r="A11" s="61">
        <v>312</v>
      </c>
      <c r="B11" s="52" t="s">
        <v>45</v>
      </c>
      <c r="C11" s="62">
        <f>SUM(C12)</f>
        <v>32093</v>
      </c>
      <c r="D11" s="62">
        <v>96604</v>
      </c>
      <c r="E11" s="62">
        <v>96604</v>
      </c>
      <c r="F11" s="62">
        <f>SUM(F12)</f>
        <v>36550</v>
      </c>
      <c r="G11" s="62">
        <f t="shared" si="0"/>
        <v>113.88776368678528</v>
      </c>
      <c r="H11" s="62">
        <f>SUM(F11/E11*100)</f>
        <v>37.834872262018138</v>
      </c>
      <c r="I11" s="13"/>
    </row>
    <row r="12" spans="1:9" x14ac:dyDescent="0.25">
      <c r="A12" s="63">
        <v>3121</v>
      </c>
      <c r="B12" s="55" t="s">
        <v>45</v>
      </c>
      <c r="C12" s="64">
        <v>32093</v>
      </c>
      <c r="D12" s="64">
        <v>0</v>
      </c>
      <c r="E12" s="64">
        <v>0</v>
      </c>
      <c r="F12" s="64">
        <v>36550</v>
      </c>
      <c r="G12" s="64">
        <f t="shared" si="0"/>
        <v>113.88776368678528</v>
      </c>
      <c r="H12" s="64"/>
      <c r="I12" s="13"/>
    </row>
    <row r="13" spans="1:9" x14ac:dyDescent="0.25">
      <c r="A13" s="61">
        <v>313</v>
      </c>
      <c r="B13" s="52" t="s">
        <v>46</v>
      </c>
      <c r="C13" s="62">
        <f>SUM(C14)</f>
        <v>144275</v>
      </c>
      <c r="D13" s="62">
        <v>287463</v>
      </c>
      <c r="E13" s="62">
        <v>287463</v>
      </c>
      <c r="F13" s="62">
        <f>SUM(F14)</f>
        <v>149060</v>
      </c>
      <c r="G13" s="62">
        <f t="shared" si="0"/>
        <v>103.31658291457286</v>
      </c>
      <c r="H13" s="62">
        <f>SUM(F13/E13*100)</f>
        <v>51.853629858451342</v>
      </c>
      <c r="I13" s="13"/>
    </row>
    <row r="14" spans="1:9" x14ac:dyDescent="0.25">
      <c r="A14" s="63">
        <v>3132</v>
      </c>
      <c r="B14" s="55" t="s">
        <v>47</v>
      </c>
      <c r="C14" s="64">
        <v>144275</v>
      </c>
      <c r="D14" s="64">
        <v>0</v>
      </c>
      <c r="E14" s="64">
        <v>0</v>
      </c>
      <c r="F14" s="64">
        <v>149060</v>
      </c>
      <c r="G14" s="64">
        <f t="shared" si="0"/>
        <v>103.31658291457286</v>
      </c>
      <c r="H14" s="64"/>
      <c r="I14" s="13"/>
    </row>
    <row r="15" spans="1:9" x14ac:dyDescent="0.25">
      <c r="A15" s="61">
        <v>32</v>
      </c>
      <c r="B15" s="52" t="s">
        <v>48</v>
      </c>
      <c r="C15" s="62">
        <f>SUM(C16+C20+C27+C37)</f>
        <v>248886</v>
      </c>
      <c r="D15" s="62">
        <f>SUM(D16+D20+D27+D37)</f>
        <v>717154</v>
      </c>
      <c r="E15" s="62">
        <f>SUM(E16+E20+E27+E37)</f>
        <v>717154</v>
      </c>
      <c r="F15" s="62">
        <f>SUM(F16+F20+F27+F37)</f>
        <v>291310</v>
      </c>
      <c r="G15" s="62">
        <f t="shared" si="0"/>
        <v>117.04555499304902</v>
      </c>
      <c r="H15" s="62">
        <f>SUM(F15/E15*100)</f>
        <v>40.62028518281987</v>
      </c>
      <c r="I15" s="13"/>
    </row>
    <row r="16" spans="1:9" x14ac:dyDescent="0.25">
      <c r="A16" s="61">
        <v>321</v>
      </c>
      <c r="B16" s="52" t="s">
        <v>49</v>
      </c>
      <c r="C16" s="62">
        <f>SUM(C17:C19)</f>
        <v>133505</v>
      </c>
      <c r="D16" s="62">
        <v>299585</v>
      </c>
      <c r="E16" s="62">
        <v>299585</v>
      </c>
      <c r="F16" s="62">
        <f>SUM(F17:F19)</f>
        <v>149764</v>
      </c>
      <c r="G16" s="62">
        <f t="shared" si="0"/>
        <v>112.17857009100783</v>
      </c>
      <c r="H16" s="62">
        <f>SUM(F16/E16*100)</f>
        <v>49.990486840128845</v>
      </c>
      <c r="I16" s="13"/>
    </row>
    <row r="17" spans="1:10" x14ac:dyDescent="0.25">
      <c r="A17" s="63">
        <v>3211</v>
      </c>
      <c r="B17" s="55" t="s">
        <v>50</v>
      </c>
      <c r="C17" s="64">
        <v>2200</v>
      </c>
      <c r="D17" s="64">
        <v>0</v>
      </c>
      <c r="E17" s="64">
        <v>0</v>
      </c>
      <c r="F17" s="64">
        <v>5494</v>
      </c>
      <c r="G17" s="64">
        <f t="shared" si="0"/>
        <v>249.72727272727272</v>
      </c>
      <c r="H17" s="64"/>
      <c r="I17" s="13"/>
    </row>
    <row r="18" spans="1:10" x14ac:dyDescent="0.25">
      <c r="A18" s="63">
        <v>3212</v>
      </c>
      <c r="B18" s="55" t="s">
        <v>51</v>
      </c>
      <c r="C18" s="64">
        <v>130343</v>
      </c>
      <c r="D18" s="64">
        <v>0</v>
      </c>
      <c r="E18" s="64">
        <v>0</v>
      </c>
      <c r="F18" s="64">
        <v>142315</v>
      </c>
      <c r="G18" s="64">
        <f t="shared" si="0"/>
        <v>109.18499650921032</v>
      </c>
      <c r="H18" s="64"/>
      <c r="I18" s="13"/>
    </row>
    <row r="19" spans="1:10" x14ac:dyDescent="0.25">
      <c r="A19" s="63">
        <v>3213</v>
      </c>
      <c r="B19" s="55" t="s">
        <v>52</v>
      </c>
      <c r="C19" s="64">
        <v>962</v>
      </c>
      <c r="D19" s="64">
        <v>0</v>
      </c>
      <c r="E19" s="64">
        <v>0</v>
      </c>
      <c r="F19" s="64">
        <v>1955</v>
      </c>
      <c r="G19" s="64">
        <f t="shared" si="0"/>
        <v>203.22245322245323</v>
      </c>
      <c r="H19" s="64"/>
      <c r="I19" s="13"/>
    </row>
    <row r="20" spans="1:10" x14ac:dyDescent="0.25">
      <c r="A20" s="61">
        <v>322</v>
      </c>
      <c r="B20" s="52" t="s">
        <v>53</v>
      </c>
      <c r="C20" s="62">
        <f>SUM(C21:C26)</f>
        <v>68396</v>
      </c>
      <c r="D20" s="62">
        <v>197475</v>
      </c>
      <c r="E20" s="62">
        <v>197475</v>
      </c>
      <c r="F20" s="62">
        <f>SUM(F21:F26)</f>
        <v>92535</v>
      </c>
      <c r="G20" s="62">
        <f t="shared" si="0"/>
        <v>135.29299959061933</v>
      </c>
      <c r="H20" s="62">
        <f>SUM(F20/E20*100)</f>
        <v>46.859096088112416</v>
      </c>
      <c r="I20" s="13"/>
    </row>
    <row r="21" spans="1:10" x14ac:dyDescent="0.25">
      <c r="A21" s="63">
        <v>3221</v>
      </c>
      <c r="B21" s="55" t="s">
        <v>86</v>
      </c>
      <c r="C21" s="64">
        <v>12451</v>
      </c>
      <c r="D21" s="64">
        <v>0</v>
      </c>
      <c r="E21" s="64">
        <v>0</v>
      </c>
      <c r="F21" s="64">
        <v>16678</v>
      </c>
      <c r="G21" s="64">
        <f t="shared" si="0"/>
        <v>133.949080395149</v>
      </c>
      <c r="H21" s="64"/>
      <c r="I21" s="13"/>
    </row>
    <row r="22" spans="1:10" x14ac:dyDescent="0.25">
      <c r="A22" s="63">
        <v>3222</v>
      </c>
      <c r="B22" s="55" t="s">
        <v>54</v>
      </c>
      <c r="C22" s="64">
        <v>21900</v>
      </c>
      <c r="D22" s="64">
        <v>0</v>
      </c>
      <c r="E22" s="64">
        <v>0</v>
      </c>
      <c r="F22" s="64">
        <v>24798</v>
      </c>
      <c r="G22" s="64">
        <f t="shared" si="0"/>
        <v>113.23287671232876</v>
      </c>
      <c r="H22" s="64"/>
      <c r="I22" s="13"/>
    </row>
    <row r="23" spans="1:10" x14ac:dyDescent="0.25">
      <c r="A23" s="63">
        <v>3223</v>
      </c>
      <c r="B23" s="55" t="s">
        <v>55</v>
      </c>
      <c r="C23" s="64">
        <v>28182</v>
      </c>
      <c r="D23" s="64">
        <v>0</v>
      </c>
      <c r="E23" s="64">
        <v>0</v>
      </c>
      <c r="F23" s="64">
        <v>50073</v>
      </c>
      <c r="G23" s="64">
        <f t="shared" si="0"/>
        <v>177.6772407919949</v>
      </c>
      <c r="H23" s="64"/>
      <c r="I23" s="13"/>
    </row>
    <row r="24" spans="1:10" x14ac:dyDescent="0.25">
      <c r="A24" s="63">
        <v>3224</v>
      </c>
      <c r="B24" s="55" t="s">
        <v>84</v>
      </c>
      <c r="C24" s="64">
        <v>1952</v>
      </c>
      <c r="D24" s="64">
        <v>0</v>
      </c>
      <c r="E24" s="64">
        <v>0</v>
      </c>
      <c r="F24" s="64">
        <v>0</v>
      </c>
      <c r="G24" s="64">
        <f t="shared" si="0"/>
        <v>0</v>
      </c>
      <c r="H24" s="64"/>
      <c r="I24" s="13"/>
    </row>
    <row r="25" spans="1:10" x14ac:dyDescent="0.25">
      <c r="A25" s="63">
        <v>3225</v>
      </c>
      <c r="B25" s="55" t="s">
        <v>56</v>
      </c>
      <c r="C25" s="64">
        <v>2166</v>
      </c>
      <c r="D25" s="64">
        <v>0</v>
      </c>
      <c r="E25" s="64">
        <v>0</v>
      </c>
      <c r="F25" s="64">
        <v>0</v>
      </c>
      <c r="G25" s="64">
        <f t="shared" si="0"/>
        <v>0</v>
      </c>
      <c r="H25" s="64"/>
      <c r="I25" s="13"/>
    </row>
    <row r="26" spans="1:10" x14ac:dyDescent="0.25">
      <c r="A26" s="63">
        <v>3227</v>
      </c>
      <c r="B26" s="55" t="s">
        <v>57</v>
      </c>
      <c r="C26" s="64">
        <v>1745</v>
      </c>
      <c r="D26" s="64">
        <v>0</v>
      </c>
      <c r="E26" s="64">
        <v>0</v>
      </c>
      <c r="F26" s="64">
        <v>986</v>
      </c>
      <c r="G26" s="64">
        <f t="shared" si="0"/>
        <v>56.504297994269336</v>
      </c>
      <c r="H26" s="64"/>
      <c r="I26" s="13"/>
    </row>
    <row r="27" spans="1:10" x14ac:dyDescent="0.25">
      <c r="A27" s="61">
        <v>323</v>
      </c>
      <c r="B27" s="52" t="s">
        <v>58</v>
      </c>
      <c r="C27" s="62">
        <f>SUM(C28:C36)</f>
        <v>39747</v>
      </c>
      <c r="D27" s="62">
        <v>183768</v>
      </c>
      <c r="E27" s="62">
        <v>183768</v>
      </c>
      <c r="F27" s="62">
        <f>SUM(F28:F36)</f>
        <v>35631</v>
      </c>
      <c r="G27" s="62">
        <f t="shared" si="0"/>
        <v>89.644501471809193</v>
      </c>
      <c r="H27" s="62">
        <f>SUM(F27/E27*100)</f>
        <v>19.389121065691526</v>
      </c>
      <c r="I27" s="13"/>
    </row>
    <row r="28" spans="1:10" x14ac:dyDescent="0.25">
      <c r="A28" s="63">
        <v>3231</v>
      </c>
      <c r="B28" s="55" t="s">
        <v>59</v>
      </c>
      <c r="C28" s="64">
        <v>3746</v>
      </c>
      <c r="D28" s="64">
        <v>0</v>
      </c>
      <c r="E28" s="64">
        <v>0</v>
      </c>
      <c r="F28" s="64">
        <v>3526</v>
      </c>
      <c r="G28" s="64">
        <f t="shared" si="0"/>
        <v>94.127068873465021</v>
      </c>
      <c r="H28" s="64"/>
      <c r="I28" s="13"/>
    </row>
    <row r="29" spans="1:10" x14ac:dyDescent="0.25">
      <c r="A29" s="63">
        <v>3232</v>
      </c>
      <c r="B29" s="55" t="s">
        <v>87</v>
      </c>
      <c r="C29" s="64">
        <v>10727</v>
      </c>
      <c r="D29" s="64">
        <v>0</v>
      </c>
      <c r="E29" s="64">
        <v>0</v>
      </c>
      <c r="F29" s="64">
        <v>0</v>
      </c>
      <c r="G29" s="64">
        <f t="shared" si="0"/>
        <v>0</v>
      </c>
      <c r="H29" s="64"/>
      <c r="I29" s="13"/>
    </row>
    <row r="30" spans="1:10" x14ac:dyDescent="0.25">
      <c r="A30" s="63">
        <v>3233</v>
      </c>
      <c r="B30" s="55" t="s">
        <v>60</v>
      </c>
      <c r="C30" s="64">
        <v>960</v>
      </c>
      <c r="D30" s="64">
        <v>0</v>
      </c>
      <c r="E30" s="64">
        <v>0</v>
      </c>
      <c r="F30" s="64">
        <v>0</v>
      </c>
      <c r="G30" s="64">
        <f t="shared" si="0"/>
        <v>0</v>
      </c>
      <c r="H30" s="64"/>
      <c r="I30" s="13"/>
    </row>
    <row r="31" spans="1:10" x14ac:dyDescent="0.25">
      <c r="A31" s="63">
        <v>3234</v>
      </c>
      <c r="B31" s="55" t="s">
        <v>61</v>
      </c>
      <c r="C31" s="64">
        <v>6514</v>
      </c>
      <c r="D31" s="64">
        <v>0</v>
      </c>
      <c r="E31" s="64">
        <v>0</v>
      </c>
      <c r="F31" s="64">
        <v>9156</v>
      </c>
      <c r="G31" s="64">
        <f t="shared" si="0"/>
        <v>140.55879643844028</v>
      </c>
      <c r="H31" s="64"/>
      <c r="I31" s="13"/>
    </row>
    <row r="32" spans="1:10" x14ac:dyDescent="0.25">
      <c r="A32" s="63">
        <v>3235</v>
      </c>
      <c r="B32" s="55" t="s">
        <v>62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/>
      <c r="I32" s="13"/>
      <c r="J32" s="1"/>
    </row>
    <row r="33" spans="1:10" x14ac:dyDescent="0.25">
      <c r="A33" s="63">
        <v>3236</v>
      </c>
      <c r="B33" s="55" t="s">
        <v>63</v>
      </c>
      <c r="C33" s="64">
        <v>5488</v>
      </c>
      <c r="D33" s="64">
        <v>0</v>
      </c>
      <c r="E33" s="64">
        <v>0</v>
      </c>
      <c r="F33" s="64">
        <v>6937</v>
      </c>
      <c r="G33" s="64">
        <f>SUM(F33/C33*100)</f>
        <v>126.40306122448979</v>
      </c>
      <c r="H33" s="64"/>
      <c r="I33" s="1"/>
      <c r="J33" s="1"/>
    </row>
    <row r="34" spans="1:10" x14ac:dyDescent="0.25">
      <c r="A34" s="63">
        <v>3237</v>
      </c>
      <c r="B34" s="55" t="s">
        <v>64</v>
      </c>
      <c r="C34" s="64">
        <v>11026</v>
      </c>
      <c r="D34" s="64">
        <v>0</v>
      </c>
      <c r="E34" s="64">
        <v>0</v>
      </c>
      <c r="F34" s="64">
        <v>11026</v>
      </c>
      <c r="G34" s="64">
        <f>SUM(F34/C34*100)</f>
        <v>100</v>
      </c>
      <c r="H34" s="64"/>
      <c r="I34" s="1"/>
      <c r="J34" s="1"/>
    </row>
    <row r="35" spans="1:10" x14ac:dyDescent="0.25">
      <c r="A35" s="63">
        <v>3238</v>
      </c>
      <c r="B35" s="55" t="s">
        <v>65</v>
      </c>
      <c r="C35" s="64">
        <v>1286</v>
      </c>
      <c r="D35" s="64">
        <v>0</v>
      </c>
      <c r="E35" s="64">
        <v>0</v>
      </c>
      <c r="F35" s="64">
        <v>1286</v>
      </c>
      <c r="G35" s="64">
        <f>SUM(F35/C35*100)</f>
        <v>100</v>
      </c>
      <c r="H35" s="64"/>
      <c r="I35" s="1"/>
      <c r="J35" s="1"/>
    </row>
    <row r="36" spans="1:10" x14ac:dyDescent="0.25">
      <c r="A36" s="63">
        <v>3239</v>
      </c>
      <c r="B36" s="55" t="s">
        <v>66</v>
      </c>
      <c r="C36" s="64">
        <v>0</v>
      </c>
      <c r="D36" s="64">
        <v>0</v>
      </c>
      <c r="E36" s="64">
        <v>0</v>
      </c>
      <c r="F36" s="64">
        <v>3700</v>
      </c>
      <c r="G36" s="64">
        <v>0</v>
      </c>
      <c r="H36" s="64"/>
      <c r="I36" s="1"/>
      <c r="J36" s="1"/>
    </row>
    <row r="37" spans="1:10" x14ac:dyDescent="0.25">
      <c r="A37" s="61">
        <v>329</v>
      </c>
      <c r="B37" s="52" t="s">
        <v>88</v>
      </c>
      <c r="C37" s="62">
        <f>SUM(C38:C43)</f>
        <v>7238</v>
      </c>
      <c r="D37" s="62">
        <v>36326</v>
      </c>
      <c r="E37" s="62">
        <v>36326</v>
      </c>
      <c r="F37" s="62">
        <f>SUM(F38:F43)</f>
        <v>13380</v>
      </c>
      <c r="G37" s="62">
        <f>SUM(F37/C37*100)</f>
        <v>184.85769549599337</v>
      </c>
      <c r="H37" s="62">
        <f>SUM(F37/E37*100)</f>
        <v>36.833122281561415</v>
      </c>
      <c r="I37" s="1"/>
      <c r="J37" s="1"/>
    </row>
    <row r="38" spans="1:10" x14ac:dyDescent="0.25">
      <c r="A38" s="63">
        <v>3292</v>
      </c>
      <c r="B38" s="55" t="s">
        <v>67</v>
      </c>
      <c r="C38" s="64">
        <v>0</v>
      </c>
      <c r="D38" s="64">
        <v>0</v>
      </c>
      <c r="E38" s="64">
        <v>0</v>
      </c>
      <c r="F38" s="64">
        <v>1145</v>
      </c>
      <c r="G38" s="64">
        <v>0</v>
      </c>
      <c r="H38" s="64"/>
      <c r="I38" s="1"/>
      <c r="J38" s="1"/>
    </row>
    <row r="39" spans="1:10" x14ac:dyDescent="0.25">
      <c r="A39" s="63">
        <v>3293</v>
      </c>
      <c r="B39" s="55" t="s">
        <v>68</v>
      </c>
      <c r="C39" s="64">
        <v>248</v>
      </c>
      <c r="D39" s="64">
        <v>0</v>
      </c>
      <c r="E39" s="64">
        <v>0</v>
      </c>
      <c r="F39" s="64">
        <v>0</v>
      </c>
      <c r="G39" s="64">
        <f>SUM(F39/C39*100)</f>
        <v>0</v>
      </c>
      <c r="H39" s="64"/>
      <c r="I39" s="1"/>
      <c r="J39" s="1"/>
    </row>
    <row r="40" spans="1:10" x14ac:dyDescent="0.25">
      <c r="A40" s="63">
        <v>3294</v>
      </c>
      <c r="B40" s="55" t="s">
        <v>69</v>
      </c>
      <c r="C40" s="64">
        <v>650</v>
      </c>
      <c r="D40" s="64">
        <v>0</v>
      </c>
      <c r="E40" s="64">
        <v>0</v>
      </c>
      <c r="F40" s="64">
        <v>800</v>
      </c>
      <c r="G40" s="64">
        <f>SUM(F40/C40*100)</f>
        <v>123.07692307692308</v>
      </c>
      <c r="H40" s="64"/>
      <c r="I40" s="1"/>
      <c r="J40" s="1"/>
    </row>
    <row r="41" spans="1:10" x14ac:dyDescent="0.25">
      <c r="A41" s="63">
        <v>3295</v>
      </c>
      <c r="B41" s="55" t="s">
        <v>70</v>
      </c>
      <c r="C41" s="64">
        <v>5702</v>
      </c>
      <c r="D41" s="64">
        <v>0</v>
      </c>
      <c r="E41" s="64">
        <v>0</v>
      </c>
      <c r="F41" s="64">
        <v>6497</v>
      </c>
      <c r="G41" s="64">
        <f>SUM(F41/C41*100)</f>
        <v>113.9424763240968</v>
      </c>
      <c r="H41" s="64"/>
      <c r="I41" s="1"/>
      <c r="J41" s="1"/>
    </row>
    <row r="42" spans="1:10" x14ac:dyDescent="0.25">
      <c r="A42" s="63">
        <v>3296</v>
      </c>
      <c r="B42" s="55" t="s">
        <v>127</v>
      </c>
      <c r="C42" s="64">
        <v>0</v>
      </c>
      <c r="D42" s="64">
        <v>0</v>
      </c>
      <c r="E42" s="64">
        <v>0</v>
      </c>
      <c r="F42" s="64">
        <v>0</v>
      </c>
      <c r="G42" s="64">
        <v>0</v>
      </c>
      <c r="H42" s="64"/>
      <c r="I42" s="1"/>
      <c r="J42" s="1"/>
    </row>
    <row r="43" spans="1:10" x14ac:dyDescent="0.25">
      <c r="A43" s="63">
        <v>3299</v>
      </c>
      <c r="B43" s="55" t="s">
        <v>71</v>
      </c>
      <c r="C43" s="64">
        <v>638</v>
      </c>
      <c r="D43" s="64">
        <v>0</v>
      </c>
      <c r="E43" s="64">
        <v>0</v>
      </c>
      <c r="F43" s="64">
        <v>4938</v>
      </c>
      <c r="G43" s="64">
        <f>SUM(F43/C43*100)</f>
        <v>773.98119122257049</v>
      </c>
      <c r="H43" s="64"/>
      <c r="I43" s="1"/>
      <c r="J43" s="1"/>
    </row>
    <row r="44" spans="1:10" x14ac:dyDescent="0.25">
      <c r="A44" s="61">
        <v>34</v>
      </c>
      <c r="B44" s="52" t="s">
        <v>72</v>
      </c>
      <c r="C44" s="62">
        <f t="shared" ref="C44:F45" si="1">SUM(C45)</f>
        <v>1242</v>
      </c>
      <c r="D44" s="62">
        <f t="shared" si="1"/>
        <v>2680</v>
      </c>
      <c r="E44" s="62">
        <f t="shared" si="1"/>
        <v>2680</v>
      </c>
      <c r="F44" s="62">
        <f t="shared" si="1"/>
        <v>1305</v>
      </c>
      <c r="G44" s="62">
        <f>SUM(F44/C44*100)</f>
        <v>105.07246376811594</v>
      </c>
      <c r="H44" s="62">
        <f>SUM(F44/E44*100)</f>
        <v>48.694029850746269</v>
      </c>
      <c r="I44" s="1"/>
      <c r="J44" s="1"/>
    </row>
    <row r="45" spans="1:10" x14ac:dyDescent="0.25">
      <c r="A45" s="61">
        <v>343</v>
      </c>
      <c r="B45" s="52" t="s">
        <v>73</v>
      </c>
      <c r="C45" s="62">
        <f t="shared" si="1"/>
        <v>1242</v>
      </c>
      <c r="D45" s="62">
        <v>2680</v>
      </c>
      <c r="E45" s="62">
        <v>2680</v>
      </c>
      <c r="F45" s="62">
        <f t="shared" si="1"/>
        <v>1305</v>
      </c>
      <c r="G45" s="62">
        <f>SUM(F45/C45*100)</f>
        <v>105.07246376811594</v>
      </c>
      <c r="H45" s="62">
        <f>SUM(F45/E45*100)</f>
        <v>48.694029850746269</v>
      </c>
      <c r="I45" s="1"/>
      <c r="J45" s="1"/>
    </row>
    <row r="46" spans="1:10" x14ac:dyDescent="0.25">
      <c r="A46" s="63">
        <v>3431</v>
      </c>
      <c r="B46" s="55" t="s">
        <v>74</v>
      </c>
      <c r="C46" s="64">
        <v>1242</v>
      </c>
      <c r="D46" s="64">
        <v>0</v>
      </c>
      <c r="E46" s="64">
        <v>0</v>
      </c>
      <c r="F46" s="64">
        <v>1305</v>
      </c>
      <c r="G46" s="64">
        <f>SUM(F46/C46*100)</f>
        <v>105.07246376811594</v>
      </c>
      <c r="H46" s="64"/>
      <c r="I46" s="1"/>
      <c r="J46" s="1"/>
    </row>
    <row r="47" spans="1:10" x14ac:dyDescent="0.25">
      <c r="A47" s="61">
        <v>37</v>
      </c>
      <c r="B47" s="52" t="s">
        <v>75</v>
      </c>
      <c r="C47" s="62">
        <f t="shared" ref="C47:F48" si="2">SUM(C48)</f>
        <v>53889</v>
      </c>
      <c r="D47" s="62">
        <f t="shared" si="2"/>
        <v>155168</v>
      </c>
      <c r="E47" s="62">
        <f t="shared" si="2"/>
        <v>155168</v>
      </c>
      <c r="F47" s="62">
        <f t="shared" si="2"/>
        <v>66458</v>
      </c>
      <c r="G47" s="62">
        <f>SUM(F46/C46*100)</f>
        <v>105.07246376811594</v>
      </c>
      <c r="H47" s="62">
        <f>SUM(F47/E47*100)</f>
        <v>42.829707156114658</v>
      </c>
      <c r="I47" s="1"/>
      <c r="J47" s="1"/>
    </row>
    <row r="48" spans="1:10" x14ac:dyDescent="0.25">
      <c r="A48" s="61">
        <v>372</v>
      </c>
      <c r="B48" s="52" t="s">
        <v>89</v>
      </c>
      <c r="C48" s="62">
        <f t="shared" si="2"/>
        <v>53889</v>
      </c>
      <c r="D48" s="62">
        <v>155168</v>
      </c>
      <c r="E48" s="62">
        <v>155168</v>
      </c>
      <c r="F48" s="62">
        <f t="shared" si="2"/>
        <v>66458</v>
      </c>
      <c r="G48" s="62">
        <f>SUM(F48/C48*100)</f>
        <v>123.32386943532074</v>
      </c>
      <c r="H48" s="62">
        <f>SUM(F48/E48*100)</f>
        <v>42.829707156114658</v>
      </c>
      <c r="I48" s="1"/>
      <c r="J48" s="1"/>
    </row>
    <row r="49" spans="1:10" x14ac:dyDescent="0.25">
      <c r="A49" s="63">
        <v>3722</v>
      </c>
      <c r="B49" s="55" t="s">
        <v>76</v>
      </c>
      <c r="C49" s="64">
        <v>53889</v>
      </c>
      <c r="D49" s="64">
        <v>0</v>
      </c>
      <c r="E49" s="64">
        <v>0</v>
      </c>
      <c r="F49" s="64">
        <v>66458</v>
      </c>
      <c r="G49" s="64">
        <f>SUM(F49/C49*100)</f>
        <v>123.32386943532074</v>
      </c>
      <c r="H49" s="64"/>
      <c r="I49" s="1"/>
      <c r="J49" s="1"/>
    </row>
    <row r="50" spans="1:10" x14ac:dyDescent="0.25">
      <c r="A50" s="61">
        <v>42</v>
      </c>
      <c r="B50" s="52" t="s">
        <v>77</v>
      </c>
      <c r="C50" s="62">
        <f>SUM(C51+C54)</f>
        <v>33804</v>
      </c>
      <c r="D50" s="62">
        <f>SUM(D51+D54)</f>
        <v>43950</v>
      </c>
      <c r="E50" s="62">
        <f>SUM(E51+E54)</f>
        <v>43950</v>
      </c>
      <c r="F50" s="62">
        <f>SUM(F51+F54)</f>
        <v>2782</v>
      </c>
      <c r="G50" s="62">
        <f>SUM(F50/C50*100)</f>
        <v>8.2297952904981653</v>
      </c>
      <c r="H50" s="62">
        <f>SUM(F50/E50*100)</f>
        <v>6.3299203640500572</v>
      </c>
      <c r="I50" s="1"/>
      <c r="J50" s="1"/>
    </row>
    <row r="51" spans="1:10" x14ac:dyDescent="0.25">
      <c r="A51" s="61">
        <v>422</v>
      </c>
      <c r="B51" s="52" t="s">
        <v>78</v>
      </c>
      <c r="C51" s="62">
        <f>SUM(C52:C53)</f>
        <v>33409</v>
      </c>
      <c r="D51" s="62">
        <v>29900</v>
      </c>
      <c r="E51" s="62">
        <v>29900</v>
      </c>
      <c r="F51" s="62">
        <f>SUM(F52:F53)</f>
        <v>0</v>
      </c>
      <c r="G51" s="62">
        <f>SUM(F51/C51*100)</f>
        <v>0</v>
      </c>
      <c r="H51" s="62">
        <f>SUM(F51/E51*100)</f>
        <v>0</v>
      </c>
      <c r="I51" s="1"/>
      <c r="J51" s="1"/>
    </row>
    <row r="52" spans="1:10" x14ac:dyDescent="0.25">
      <c r="A52" s="63">
        <v>4221</v>
      </c>
      <c r="B52" s="55" t="s">
        <v>79</v>
      </c>
      <c r="C52" s="64">
        <v>8809</v>
      </c>
      <c r="D52" s="64">
        <v>0</v>
      </c>
      <c r="E52" s="64">
        <v>0</v>
      </c>
      <c r="F52" s="64">
        <v>0</v>
      </c>
      <c r="G52" s="64">
        <v>0</v>
      </c>
      <c r="H52" s="64"/>
      <c r="I52" s="1"/>
      <c r="J52" s="1"/>
    </row>
    <row r="53" spans="1:10" x14ac:dyDescent="0.25">
      <c r="A53" s="63">
        <v>4227</v>
      </c>
      <c r="B53" s="55" t="s">
        <v>80</v>
      </c>
      <c r="C53" s="64">
        <v>24600</v>
      </c>
      <c r="D53" s="64">
        <v>0</v>
      </c>
      <c r="E53" s="64">
        <v>0</v>
      </c>
      <c r="F53" s="64">
        <v>0</v>
      </c>
      <c r="G53" s="64">
        <f t="shared" ref="G53:G59" si="3">SUM(F53/C53*100)</f>
        <v>0</v>
      </c>
      <c r="H53" s="64"/>
      <c r="I53" s="1"/>
      <c r="J53" s="1"/>
    </row>
    <row r="54" spans="1:10" x14ac:dyDescent="0.25">
      <c r="A54" s="61">
        <v>424</v>
      </c>
      <c r="B54" s="52" t="s">
        <v>90</v>
      </c>
      <c r="C54" s="62">
        <f>SUM(C55)</f>
        <v>395</v>
      </c>
      <c r="D54" s="62">
        <v>14050</v>
      </c>
      <c r="E54" s="62">
        <v>14050</v>
      </c>
      <c r="F54" s="62">
        <f>SUM(F55)</f>
        <v>2782</v>
      </c>
      <c r="G54" s="62">
        <f t="shared" si="3"/>
        <v>704.30379746835445</v>
      </c>
      <c r="H54" s="62">
        <f>SUM(F54/E54*100)</f>
        <v>19.800711743772244</v>
      </c>
      <c r="I54" s="1"/>
      <c r="J54" s="1"/>
    </row>
    <row r="55" spans="1:10" x14ac:dyDescent="0.25">
      <c r="A55" s="63">
        <v>4241</v>
      </c>
      <c r="B55" s="55" t="s">
        <v>81</v>
      </c>
      <c r="C55" s="64">
        <v>395</v>
      </c>
      <c r="D55" s="64">
        <v>0</v>
      </c>
      <c r="E55" s="64">
        <v>0</v>
      </c>
      <c r="F55" s="64">
        <v>2782</v>
      </c>
      <c r="G55" s="64">
        <f t="shared" si="3"/>
        <v>704.30379746835445</v>
      </c>
      <c r="H55" s="64"/>
      <c r="I55" s="1"/>
      <c r="J55" s="1"/>
    </row>
    <row r="56" spans="1:10" x14ac:dyDescent="0.25">
      <c r="A56" s="61">
        <v>45</v>
      </c>
      <c r="B56" s="52" t="s">
        <v>165</v>
      </c>
      <c r="C56" s="62">
        <f t="shared" ref="C56:F57" si="4">SUM(C57)</f>
        <v>0</v>
      </c>
      <c r="D56" s="62">
        <f t="shared" si="4"/>
        <v>0</v>
      </c>
      <c r="E56" s="62">
        <f t="shared" si="4"/>
        <v>0</v>
      </c>
      <c r="F56" s="62">
        <f t="shared" si="4"/>
        <v>0</v>
      </c>
      <c r="G56" s="62">
        <v>0</v>
      </c>
      <c r="H56" s="62">
        <v>0</v>
      </c>
      <c r="I56" s="1"/>
      <c r="J56" s="1"/>
    </row>
    <row r="57" spans="1:10" x14ac:dyDescent="0.25">
      <c r="A57" s="61">
        <v>451</v>
      </c>
      <c r="B57" s="52" t="s">
        <v>82</v>
      </c>
      <c r="C57" s="62">
        <f t="shared" si="4"/>
        <v>0</v>
      </c>
      <c r="D57" s="62">
        <v>0</v>
      </c>
      <c r="E57" s="62">
        <v>0</v>
      </c>
      <c r="F57" s="62">
        <f t="shared" si="4"/>
        <v>0</v>
      </c>
      <c r="G57" s="62">
        <v>0</v>
      </c>
      <c r="H57" s="62">
        <v>0</v>
      </c>
      <c r="I57" s="1"/>
      <c r="J57" s="1"/>
    </row>
    <row r="58" spans="1:10" x14ac:dyDescent="0.25">
      <c r="A58" s="63">
        <v>4511</v>
      </c>
      <c r="B58" s="55" t="s">
        <v>82</v>
      </c>
      <c r="C58" s="64">
        <v>0</v>
      </c>
      <c r="D58" s="64">
        <v>0</v>
      </c>
      <c r="E58" s="64">
        <v>0</v>
      </c>
      <c r="F58" s="64">
        <v>0</v>
      </c>
      <c r="G58" s="64">
        <v>0</v>
      </c>
      <c r="H58" s="64"/>
      <c r="I58" s="1"/>
      <c r="J58" s="1"/>
    </row>
    <row r="59" spans="1:10" x14ac:dyDescent="0.25">
      <c r="A59" s="102" t="s">
        <v>83</v>
      </c>
      <c r="B59" s="103"/>
      <c r="C59" s="62">
        <f>SUM(C6+C15+C44+C47+C50+C56)</f>
        <v>1388582</v>
      </c>
      <c r="D59" s="62">
        <f>SUM(D6+D15+D44+D47+D50+D56)</f>
        <v>3045199</v>
      </c>
      <c r="E59" s="62">
        <f>SUM(E6+E15+E44+E47+E50+E56)</f>
        <v>3045199</v>
      </c>
      <c r="F59" s="62">
        <f>SUM(F6+F15+F44+F47+F50+F56)</f>
        <v>1450859</v>
      </c>
      <c r="G59" s="62">
        <f t="shared" si="3"/>
        <v>104.48493499123566</v>
      </c>
      <c r="H59" s="62">
        <f>SUM(F59/E59*100)</f>
        <v>47.644144110122191</v>
      </c>
      <c r="I59" s="1"/>
      <c r="J59" s="1"/>
    </row>
    <row r="60" spans="1:10" x14ac:dyDescent="0.25">
      <c r="A60" s="4"/>
      <c r="B60" s="4"/>
      <c r="I60" s="1"/>
      <c r="J60" s="1"/>
    </row>
    <row r="61" spans="1:10" x14ac:dyDescent="0.25">
      <c r="J61" s="1"/>
    </row>
    <row r="62" spans="1:10" x14ac:dyDescent="0.25">
      <c r="J62" s="1"/>
    </row>
    <row r="63" spans="1:10" x14ac:dyDescent="0.25">
      <c r="J63" s="1"/>
    </row>
    <row r="64" spans="1:10" x14ac:dyDescent="0.25">
      <c r="G64" s="1"/>
      <c r="J64" s="1"/>
    </row>
    <row r="65" spans="10:10" x14ac:dyDescent="0.25">
      <c r="J65" s="1"/>
    </row>
    <row r="66" spans="10:10" x14ac:dyDescent="0.25">
      <c r="J66" s="1"/>
    </row>
    <row r="67" spans="10:10" x14ac:dyDescent="0.25">
      <c r="J67" s="1"/>
    </row>
    <row r="68" spans="10:10" x14ac:dyDescent="0.25">
      <c r="J68" s="1"/>
    </row>
    <row r="69" spans="10:10" x14ac:dyDescent="0.25">
      <c r="J69" s="1"/>
    </row>
    <row r="70" spans="10:10" x14ac:dyDescent="0.25">
      <c r="J70" s="1"/>
    </row>
    <row r="71" spans="10:10" x14ac:dyDescent="0.25">
      <c r="J71" s="1"/>
    </row>
    <row r="72" spans="10:10" x14ac:dyDescent="0.25">
      <c r="J72" s="1"/>
    </row>
    <row r="73" spans="10:10" x14ac:dyDescent="0.25">
      <c r="J73" s="1"/>
    </row>
    <row r="74" spans="10:10" x14ac:dyDescent="0.25">
      <c r="J74" s="1"/>
    </row>
    <row r="75" spans="10:10" x14ac:dyDescent="0.25">
      <c r="J75" s="1"/>
    </row>
    <row r="76" spans="10:10" x14ac:dyDescent="0.25">
      <c r="J76" s="1"/>
    </row>
    <row r="77" spans="10:10" x14ac:dyDescent="0.25">
      <c r="J77" s="1"/>
    </row>
    <row r="78" spans="10:10" x14ac:dyDescent="0.25">
      <c r="J78" s="1"/>
    </row>
    <row r="79" spans="10:10" x14ac:dyDescent="0.25">
      <c r="J79" s="1"/>
    </row>
    <row r="80" spans="10:10" x14ac:dyDescent="0.25">
      <c r="J80" s="1"/>
    </row>
    <row r="101" spans="9:9" x14ac:dyDescent="0.25">
      <c r="I101" s="1"/>
    </row>
  </sheetData>
  <mergeCells count="5">
    <mergeCell ref="A1:H1"/>
    <mergeCell ref="A2:H2"/>
    <mergeCell ref="A3:H3"/>
    <mergeCell ref="A5:B5"/>
    <mergeCell ref="A59:B5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7" workbookViewId="0">
      <selection activeCell="E38" sqref="E38"/>
    </sheetView>
  </sheetViews>
  <sheetFormatPr defaultRowHeight="15" x14ac:dyDescent="0.25"/>
  <cols>
    <col min="1" max="1" width="7" customWidth="1"/>
    <col min="2" max="2" width="27.85546875" customWidth="1"/>
    <col min="3" max="3" width="11.85546875" customWidth="1"/>
    <col min="4" max="6" width="12.140625" customWidth="1"/>
  </cols>
  <sheetData>
    <row r="1" spans="1:6" x14ac:dyDescent="0.25">
      <c r="A1" s="104" t="s">
        <v>93</v>
      </c>
      <c r="B1" s="104"/>
      <c r="C1" s="104"/>
      <c r="D1" s="104"/>
      <c r="E1" s="104"/>
      <c r="F1" s="104"/>
    </row>
    <row r="2" spans="1:6" x14ac:dyDescent="0.25">
      <c r="A2" s="104" t="s">
        <v>94</v>
      </c>
      <c r="B2" s="104"/>
      <c r="C2" s="104"/>
      <c r="D2" s="104"/>
      <c r="E2" s="104"/>
      <c r="F2" s="104"/>
    </row>
    <row r="3" spans="1:6" ht="36.75" customHeight="1" x14ac:dyDescent="0.25">
      <c r="A3" s="19" t="s">
        <v>91</v>
      </c>
      <c r="B3" s="14" t="s">
        <v>92</v>
      </c>
      <c r="C3" s="14" t="s">
        <v>166</v>
      </c>
      <c r="D3" s="14" t="s">
        <v>167</v>
      </c>
      <c r="E3" s="18" t="s">
        <v>171</v>
      </c>
      <c r="F3" s="14" t="s">
        <v>12</v>
      </c>
    </row>
    <row r="4" spans="1:6" x14ac:dyDescent="0.25">
      <c r="A4" s="101">
        <v>1</v>
      </c>
      <c r="B4" s="101"/>
      <c r="C4" s="23">
        <v>2</v>
      </c>
      <c r="D4" s="23">
        <v>3</v>
      </c>
      <c r="E4" s="23">
        <v>4</v>
      </c>
      <c r="F4" s="23" t="s">
        <v>106</v>
      </c>
    </row>
    <row r="5" spans="1:6" x14ac:dyDescent="0.25">
      <c r="A5" s="15">
        <v>1</v>
      </c>
      <c r="B5" s="9" t="s">
        <v>95</v>
      </c>
      <c r="C5" s="20"/>
      <c r="D5" s="20"/>
      <c r="E5" s="20"/>
      <c r="F5" s="20"/>
    </row>
    <row r="6" spans="1:6" x14ac:dyDescent="0.25">
      <c r="A6" s="15"/>
      <c r="B6" s="9" t="s">
        <v>96</v>
      </c>
      <c r="C6" s="20">
        <v>0</v>
      </c>
      <c r="D6" s="20">
        <v>0</v>
      </c>
      <c r="E6" s="20">
        <v>0</v>
      </c>
      <c r="F6" s="20">
        <v>0</v>
      </c>
    </row>
    <row r="7" spans="1:6" x14ac:dyDescent="0.25">
      <c r="A7" s="16"/>
      <c r="B7" s="10" t="s">
        <v>97</v>
      </c>
      <c r="C7" s="21">
        <v>536226</v>
      </c>
      <c r="D7" s="21">
        <v>536226</v>
      </c>
      <c r="E7" s="21">
        <v>160098</v>
      </c>
      <c r="F7" s="21">
        <f>SUM(E7/D7*100)</f>
        <v>29.856441127435073</v>
      </c>
    </row>
    <row r="8" spans="1:6" x14ac:dyDescent="0.25">
      <c r="A8" s="16"/>
      <c r="B8" s="10" t="s">
        <v>98</v>
      </c>
      <c r="C8" s="21">
        <v>536226</v>
      </c>
      <c r="D8" s="21">
        <v>536226</v>
      </c>
      <c r="E8" s="21">
        <v>179359</v>
      </c>
      <c r="F8" s="21">
        <f>SUM(E8/D8*100)</f>
        <v>33.448396758083341</v>
      </c>
    </row>
    <row r="9" spans="1:6" x14ac:dyDescent="0.25">
      <c r="A9" s="15"/>
      <c r="B9" s="17" t="s">
        <v>99</v>
      </c>
      <c r="C9" s="20">
        <v>0</v>
      </c>
      <c r="D9" s="20">
        <v>0</v>
      </c>
      <c r="E9" s="20">
        <v>0</v>
      </c>
      <c r="F9" s="20">
        <v>0</v>
      </c>
    </row>
    <row r="10" spans="1:6" x14ac:dyDescent="0.25">
      <c r="A10" s="15">
        <v>3</v>
      </c>
      <c r="B10" s="9" t="s">
        <v>100</v>
      </c>
      <c r="C10" s="20"/>
      <c r="D10" s="20"/>
      <c r="E10" s="20"/>
      <c r="F10" s="20"/>
    </row>
    <row r="11" spans="1:6" x14ac:dyDescent="0.25">
      <c r="A11" s="15"/>
      <c r="B11" s="9" t="s">
        <v>96</v>
      </c>
      <c r="C11" s="20">
        <v>0</v>
      </c>
      <c r="D11" s="20">
        <v>0</v>
      </c>
      <c r="E11" s="20">
        <v>35</v>
      </c>
      <c r="F11" s="20">
        <v>0</v>
      </c>
    </row>
    <row r="12" spans="1:6" x14ac:dyDescent="0.25">
      <c r="A12" s="16"/>
      <c r="B12" s="10" t="s">
        <v>97</v>
      </c>
      <c r="C12" s="21">
        <v>30</v>
      </c>
      <c r="D12" s="21">
        <f>SUM(D13)</f>
        <v>30</v>
      </c>
      <c r="E12" s="21">
        <v>830</v>
      </c>
      <c r="F12" s="21">
        <f>SUM(E12/D12*100)</f>
        <v>2766.666666666667</v>
      </c>
    </row>
    <row r="13" spans="1:6" x14ac:dyDescent="0.25">
      <c r="A13" s="16"/>
      <c r="B13" s="10" t="s">
        <v>98</v>
      </c>
      <c r="C13" s="21">
        <v>30</v>
      </c>
      <c r="D13" s="21">
        <v>30</v>
      </c>
      <c r="E13" s="21">
        <v>0</v>
      </c>
      <c r="F13" s="21">
        <v>0</v>
      </c>
    </row>
    <row r="14" spans="1:6" x14ac:dyDescent="0.25">
      <c r="A14" s="15"/>
      <c r="B14" s="17" t="s">
        <v>99</v>
      </c>
      <c r="C14" s="20">
        <v>0</v>
      </c>
      <c r="D14" s="20">
        <v>0</v>
      </c>
      <c r="E14" s="20">
        <v>0</v>
      </c>
      <c r="F14" s="20">
        <v>0</v>
      </c>
    </row>
    <row r="15" spans="1:6" x14ac:dyDescent="0.25">
      <c r="A15" s="15">
        <v>4</v>
      </c>
      <c r="B15" s="9" t="s">
        <v>101</v>
      </c>
      <c r="C15" s="20"/>
      <c r="D15" s="20"/>
      <c r="E15" s="20"/>
      <c r="F15" s="20"/>
    </row>
    <row r="16" spans="1:6" x14ac:dyDescent="0.25">
      <c r="A16" s="15"/>
      <c r="B16" s="9" t="s">
        <v>96</v>
      </c>
      <c r="C16" s="20">
        <v>0</v>
      </c>
      <c r="D16" s="20">
        <v>0</v>
      </c>
      <c r="E16" s="20">
        <v>-2952</v>
      </c>
      <c r="F16" s="20">
        <v>0</v>
      </c>
    </row>
    <row r="17" spans="1:6" x14ac:dyDescent="0.25">
      <c r="A17" s="16"/>
      <c r="B17" s="10" t="s">
        <v>97</v>
      </c>
      <c r="C17" s="21">
        <v>43650</v>
      </c>
      <c r="D17" s="21">
        <v>43650</v>
      </c>
      <c r="E17" s="21">
        <v>32272</v>
      </c>
      <c r="F17" s="21">
        <f>SUM(E17/D17*100)</f>
        <v>73.933562428407782</v>
      </c>
    </row>
    <row r="18" spans="1:6" x14ac:dyDescent="0.25">
      <c r="A18" s="16"/>
      <c r="B18" s="10" t="s">
        <v>98</v>
      </c>
      <c r="C18" s="21">
        <v>43650</v>
      </c>
      <c r="D18" s="21">
        <v>43650</v>
      </c>
      <c r="E18" s="21">
        <v>28019</v>
      </c>
      <c r="F18" s="21">
        <f>SUM(E18/D18*100)</f>
        <v>64.190148911798389</v>
      </c>
    </row>
    <row r="19" spans="1:6" x14ac:dyDescent="0.25">
      <c r="A19" s="15"/>
      <c r="B19" s="17" t="s">
        <v>99</v>
      </c>
      <c r="C19" s="20">
        <v>0</v>
      </c>
      <c r="D19" s="20">
        <v>0</v>
      </c>
      <c r="E19" s="20">
        <v>0</v>
      </c>
      <c r="F19" s="20">
        <v>0</v>
      </c>
    </row>
    <row r="20" spans="1:6" x14ac:dyDescent="0.25">
      <c r="A20" s="15">
        <v>5</v>
      </c>
      <c r="B20" s="9" t="s">
        <v>102</v>
      </c>
      <c r="C20" s="20"/>
      <c r="D20" s="20"/>
      <c r="E20" s="20"/>
      <c r="F20" s="20"/>
    </row>
    <row r="21" spans="1:6" x14ac:dyDescent="0.25">
      <c r="A21" s="15"/>
      <c r="B21" s="9" t="s">
        <v>96</v>
      </c>
      <c r="C21" s="20">
        <v>0</v>
      </c>
      <c r="D21" s="20">
        <v>0</v>
      </c>
      <c r="E21" s="20">
        <v>-652</v>
      </c>
      <c r="F21" s="20">
        <v>0</v>
      </c>
    </row>
    <row r="22" spans="1:6" x14ac:dyDescent="0.25">
      <c r="A22" s="16"/>
      <c r="B22" s="10" t="s">
        <v>97</v>
      </c>
      <c r="C22" s="21">
        <v>2462293</v>
      </c>
      <c r="D22" s="21">
        <v>2462293</v>
      </c>
      <c r="E22" s="21">
        <v>1241042</v>
      </c>
      <c r="F22" s="21">
        <f>SUM(E22/D22*100)</f>
        <v>50.401881498261993</v>
      </c>
    </row>
    <row r="23" spans="1:6" x14ac:dyDescent="0.25">
      <c r="A23" s="16"/>
      <c r="B23" s="10" t="s">
        <v>98</v>
      </c>
      <c r="C23" s="21">
        <v>2462293</v>
      </c>
      <c r="D23" s="21">
        <v>2462293</v>
      </c>
      <c r="E23" s="21">
        <v>1243481</v>
      </c>
      <c r="F23" s="21">
        <f>SUM(E23/D23*100)</f>
        <v>50.500935510111908</v>
      </c>
    </row>
    <row r="24" spans="1:6" x14ac:dyDescent="0.25">
      <c r="A24" s="15"/>
      <c r="B24" s="17" t="s">
        <v>99</v>
      </c>
      <c r="C24" s="20">
        <v>0</v>
      </c>
      <c r="D24" s="20">
        <v>0</v>
      </c>
      <c r="E24" s="20">
        <v>0</v>
      </c>
      <c r="F24" s="20"/>
    </row>
    <row r="25" spans="1:6" x14ac:dyDescent="0.25">
      <c r="A25" s="15">
        <v>6</v>
      </c>
      <c r="B25" s="9" t="s">
        <v>103</v>
      </c>
      <c r="C25" s="20"/>
      <c r="D25" s="20"/>
      <c r="E25" s="20"/>
      <c r="F25" s="20"/>
    </row>
    <row r="26" spans="1:6" x14ac:dyDescent="0.25">
      <c r="A26" s="15"/>
      <c r="B26" s="9" t="s">
        <v>96</v>
      </c>
      <c r="C26" s="20">
        <v>0</v>
      </c>
      <c r="D26" s="20">
        <v>0</v>
      </c>
      <c r="E26" s="20">
        <v>0</v>
      </c>
      <c r="F26" s="20">
        <v>0</v>
      </c>
    </row>
    <row r="27" spans="1:6" x14ac:dyDescent="0.25">
      <c r="A27" s="16"/>
      <c r="B27" s="10" t="s">
        <v>97</v>
      </c>
      <c r="C27" s="21">
        <v>3000</v>
      </c>
      <c r="D27" s="21">
        <v>3000</v>
      </c>
      <c r="E27" s="21">
        <v>0</v>
      </c>
      <c r="F27" s="21">
        <v>0</v>
      </c>
    </row>
    <row r="28" spans="1:6" x14ac:dyDescent="0.25">
      <c r="A28" s="16"/>
      <c r="B28" s="10" t="s">
        <v>98</v>
      </c>
      <c r="C28" s="21">
        <v>3000</v>
      </c>
      <c r="D28" s="21">
        <v>3000</v>
      </c>
      <c r="E28" s="21">
        <v>0</v>
      </c>
      <c r="F28" s="21">
        <v>0</v>
      </c>
    </row>
    <row r="29" spans="1:6" x14ac:dyDescent="0.25">
      <c r="A29" s="15"/>
      <c r="B29" s="17" t="s">
        <v>99</v>
      </c>
      <c r="C29" s="20">
        <v>0</v>
      </c>
      <c r="D29" s="20">
        <v>0</v>
      </c>
      <c r="E29" s="20">
        <v>0</v>
      </c>
      <c r="F29" s="20"/>
    </row>
    <row r="30" spans="1:6" x14ac:dyDescent="0.25">
      <c r="A30" s="15"/>
      <c r="B30" s="9" t="s">
        <v>104</v>
      </c>
      <c r="C30" s="20">
        <f>SUM(C7+C12+C17+C22+C27)</f>
        <v>3045199</v>
      </c>
      <c r="D30" s="20">
        <f>SUM(D7+D17+D22+D27)</f>
        <v>3045169</v>
      </c>
      <c r="E30" s="20">
        <f>SUM(E7+E12+E17+E22+E27)</f>
        <v>1434242</v>
      </c>
      <c r="F30" s="20">
        <f>SUM(E30/D30*100)</f>
        <v>47.098929484701834</v>
      </c>
    </row>
    <row r="31" spans="1:6" x14ac:dyDescent="0.25">
      <c r="A31" s="15"/>
      <c r="B31" s="9" t="s">
        <v>105</v>
      </c>
      <c r="C31" s="20">
        <f>SUM(C8+C13+C18+C23+C28)</f>
        <v>3045199</v>
      </c>
      <c r="D31" s="20">
        <f>SUM(D8+D13+D18+D23+D28)</f>
        <v>3045199</v>
      </c>
      <c r="E31" s="20">
        <f>SUM(E8+E13+E18+E23+E28)</f>
        <v>1450859</v>
      </c>
      <c r="F31" s="20">
        <f>SUM(E31/D31*100)</f>
        <v>47.644144110122191</v>
      </c>
    </row>
    <row r="32" spans="1:6" x14ac:dyDescent="0.25">
      <c r="A32" s="10"/>
      <c r="B32" s="9" t="s">
        <v>96</v>
      </c>
      <c r="C32" s="20">
        <v>0</v>
      </c>
      <c r="D32" s="20">
        <f>SUM(D16+D21)</f>
        <v>0</v>
      </c>
      <c r="E32" s="20">
        <f>SUM(E11+E16+E21)</f>
        <v>-3569</v>
      </c>
      <c r="F32" s="20"/>
    </row>
    <row r="33" spans="1:6" x14ac:dyDescent="0.25">
      <c r="A33" s="10"/>
      <c r="B33" s="9" t="s">
        <v>161</v>
      </c>
      <c r="C33" s="20">
        <f>SUM(C30)</f>
        <v>3045199</v>
      </c>
      <c r="D33" s="20">
        <f>SUM(D30+D32)</f>
        <v>3045169</v>
      </c>
      <c r="E33" s="20">
        <f>SUM(E30+E32)</f>
        <v>1430673</v>
      </c>
      <c r="F33" s="20">
        <f>SUM(E33/D33*100)</f>
        <v>46.981727450923081</v>
      </c>
    </row>
    <row r="34" spans="1:6" x14ac:dyDescent="0.25">
      <c r="A34" s="71"/>
      <c r="B34" s="72" t="s">
        <v>105</v>
      </c>
      <c r="C34" s="33">
        <f>SUM(C31)</f>
        <v>3045199</v>
      </c>
      <c r="D34" s="33">
        <f>SUM(D31)</f>
        <v>3045199</v>
      </c>
      <c r="E34" s="33">
        <f>SUM(E31)</f>
        <v>1450859</v>
      </c>
      <c r="F34" s="33">
        <f>SUM(E34/D34*100)</f>
        <v>47.644144110122191</v>
      </c>
    </row>
    <row r="35" spans="1:6" x14ac:dyDescent="0.25">
      <c r="A35" s="71"/>
      <c r="B35" s="72" t="s">
        <v>136</v>
      </c>
      <c r="C35" s="33">
        <v>0</v>
      </c>
      <c r="D35" s="33">
        <v>0</v>
      </c>
      <c r="E35" s="33">
        <f>SUM(E33-E34)</f>
        <v>-20186</v>
      </c>
      <c r="F35" s="33"/>
    </row>
  </sheetData>
  <mergeCells count="3">
    <mergeCell ref="A1:F1"/>
    <mergeCell ref="A2:F2"/>
    <mergeCell ref="A4:B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opLeftCell="A79" workbookViewId="0">
      <selection activeCell="E81" sqref="E81"/>
    </sheetView>
  </sheetViews>
  <sheetFormatPr defaultRowHeight="15" x14ac:dyDescent="0.25"/>
  <cols>
    <col min="1" max="1" width="6.7109375" customWidth="1"/>
    <col min="2" max="2" width="35.7109375" customWidth="1"/>
    <col min="3" max="5" width="11.42578125" customWidth="1"/>
    <col min="6" max="6" width="10.28515625" customWidth="1"/>
  </cols>
  <sheetData>
    <row r="1" spans="1:6" x14ac:dyDescent="0.25">
      <c r="A1" s="108" t="s">
        <v>107</v>
      </c>
      <c r="B1" s="108"/>
      <c r="C1" s="108"/>
      <c r="D1" s="108"/>
      <c r="E1" s="108"/>
      <c r="F1" s="108"/>
    </row>
    <row r="2" spans="1:6" x14ac:dyDescent="0.25">
      <c r="A2" s="108" t="s">
        <v>170</v>
      </c>
      <c r="B2" s="108"/>
      <c r="C2" s="108"/>
      <c r="D2" s="108"/>
      <c r="E2" s="108"/>
      <c r="F2" s="108"/>
    </row>
    <row r="3" spans="1:6" x14ac:dyDescent="0.25">
      <c r="A3" s="108" t="s">
        <v>108</v>
      </c>
      <c r="B3" s="108"/>
      <c r="C3" s="108"/>
      <c r="D3" s="108"/>
      <c r="E3" s="108"/>
      <c r="F3" s="108"/>
    </row>
    <row r="4" spans="1:6" ht="24" customHeight="1" x14ac:dyDescent="0.25">
      <c r="A4" s="109" t="s">
        <v>35</v>
      </c>
      <c r="B4" s="109"/>
      <c r="C4" s="109"/>
      <c r="D4" s="109"/>
      <c r="E4" s="109"/>
      <c r="F4" s="109"/>
    </row>
    <row r="5" spans="1:6" x14ac:dyDescent="0.25">
      <c r="A5" s="110" t="s">
        <v>109</v>
      </c>
      <c r="B5" s="111"/>
      <c r="C5" s="111"/>
      <c r="D5" s="111"/>
      <c r="E5" s="111"/>
      <c r="F5" s="111"/>
    </row>
    <row r="6" spans="1:6" ht="48" customHeight="1" x14ac:dyDescent="0.25">
      <c r="A6" s="18" t="s">
        <v>110</v>
      </c>
      <c r="B6" s="19" t="s">
        <v>11</v>
      </c>
      <c r="C6" s="19" t="s">
        <v>166</v>
      </c>
      <c r="D6" s="19" t="s">
        <v>167</v>
      </c>
      <c r="E6" s="19" t="s">
        <v>168</v>
      </c>
      <c r="F6" s="19" t="s">
        <v>12</v>
      </c>
    </row>
    <row r="7" spans="1:6" x14ac:dyDescent="0.25">
      <c r="A7" s="101">
        <v>1</v>
      </c>
      <c r="B7" s="107"/>
      <c r="C7" s="23">
        <v>2</v>
      </c>
      <c r="D7" s="23">
        <v>3</v>
      </c>
      <c r="E7" s="23">
        <v>4</v>
      </c>
      <c r="F7" s="23" t="s">
        <v>106</v>
      </c>
    </row>
    <row r="8" spans="1:6" x14ac:dyDescent="0.25">
      <c r="A8" s="11">
        <v>67</v>
      </c>
      <c r="B8" s="8" t="s">
        <v>111</v>
      </c>
      <c r="C8" s="20">
        <f>SUM(C9:C10)</f>
        <v>536226</v>
      </c>
      <c r="D8" s="20">
        <f>SUM(D9:D10)</f>
        <v>536226</v>
      </c>
      <c r="E8" s="20">
        <f>SUM(E9:E10)</f>
        <v>160098</v>
      </c>
      <c r="F8" s="20">
        <f>SUM(E8/D8*100)</f>
        <v>29.856441127435073</v>
      </c>
    </row>
    <row r="9" spans="1:6" x14ac:dyDescent="0.25">
      <c r="A9" s="12">
        <v>6711</v>
      </c>
      <c r="B9" s="3" t="s">
        <v>113</v>
      </c>
      <c r="C9" s="21">
        <v>516226</v>
      </c>
      <c r="D9" s="21">
        <v>516226</v>
      </c>
      <c r="E9" s="21">
        <v>160098</v>
      </c>
      <c r="F9" s="21">
        <f>SUM(E9/D9*100)</f>
        <v>31.013160902395466</v>
      </c>
    </row>
    <row r="10" spans="1:6" x14ac:dyDescent="0.25">
      <c r="A10" s="12">
        <v>6712</v>
      </c>
      <c r="B10" s="3" t="s">
        <v>114</v>
      </c>
      <c r="C10" s="21">
        <v>20000</v>
      </c>
      <c r="D10" s="21">
        <v>20000</v>
      </c>
      <c r="E10" s="21">
        <v>0</v>
      </c>
      <c r="F10" s="21">
        <f>SUM(E10/D10*100)</f>
        <v>0</v>
      </c>
    </row>
    <row r="11" spans="1:6" x14ac:dyDescent="0.25">
      <c r="A11" s="106" t="s">
        <v>137</v>
      </c>
      <c r="B11" s="112"/>
      <c r="C11" s="20">
        <f>SUM(C8)</f>
        <v>536226</v>
      </c>
      <c r="D11" s="20">
        <f>SUM(D8)</f>
        <v>536226</v>
      </c>
      <c r="E11" s="20">
        <f>SUM(E8)</f>
        <v>160098</v>
      </c>
      <c r="F11" s="20">
        <f>SUM(E11/D11*100)</f>
        <v>29.856441127435073</v>
      </c>
    </row>
    <row r="13" spans="1:6" x14ac:dyDescent="0.25">
      <c r="A13" s="113" t="s">
        <v>112</v>
      </c>
      <c r="B13" s="113"/>
      <c r="C13" s="113"/>
      <c r="D13" s="113"/>
      <c r="E13" s="113"/>
      <c r="F13" s="113"/>
    </row>
    <row r="14" spans="1:6" ht="48" customHeight="1" x14ac:dyDescent="0.25">
      <c r="A14" s="18" t="s">
        <v>110</v>
      </c>
      <c r="B14" s="19" t="s">
        <v>11</v>
      </c>
      <c r="C14" s="19" t="s">
        <v>166</v>
      </c>
      <c r="D14" s="19" t="s">
        <v>167</v>
      </c>
      <c r="E14" s="19" t="s">
        <v>168</v>
      </c>
      <c r="F14" s="19" t="s">
        <v>12</v>
      </c>
    </row>
    <row r="15" spans="1:6" x14ac:dyDescent="0.25">
      <c r="A15" s="114">
        <v>1</v>
      </c>
      <c r="B15" s="114"/>
      <c r="C15" s="26">
        <v>2</v>
      </c>
      <c r="D15" s="26">
        <v>3</v>
      </c>
      <c r="E15" s="26">
        <v>4</v>
      </c>
      <c r="F15" s="26" t="s">
        <v>106</v>
      </c>
    </row>
    <row r="16" spans="1:6" x14ac:dyDescent="0.25">
      <c r="A16" s="11">
        <v>64</v>
      </c>
      <c r="B16" s="9" t="s">
        <v>17</v>
      </c>
      <c r="C16" s="20">
        <v>30</v>
      </c>
      <c r="D16" s="20">
        <f>SUM(D17:D19)</f>
        <v>30</v>
      </c>
      <c r="E16" s="20">
        <f>SUM(E19)</f>
        <v>830</v>
      </c>
      <c r="F16" s="20">
        <f>SUM(E16/D16*100)</f>
        <v>2766.666666666667</v>
      </c>
    </row>
    <row r="17" spans="1:6" x14ac:dyDescent="0.25">
      <c r="A17" s="12">
        <v>6413</v>
      </c>
      <c r="B17" s="10" t="s">
        <v>24</v>
      </c>
      <c r="C17" s="21">
        <v>30</v>
      </c>
      <c r="D17" s="21">
        <v>30</v>
      </c>
      <c r="E17" s="21">
        <v>0</v>
      </c>
      <c r="F17" s="21">
        <v>0</v>
      </c>
    </row>
    <row r="18" spans="1:6" x14ac:dyDescent="0.25">
      <c r="A18" s="12">
        <v>6416</v>
      </c>
      <c r="B18" s="10" t="s">
        <v>128</v>
      </c>
      <c r="C18" s="21">
        <v>0</v>
      </c>
      <c r="D18" s="21">
        <v>0</v>
      </c>
      <c r="E18" s="21">
        <v>0</v>
      </c>
      <c r="F18" s="21">
        <v>0</v>
      </c>
    </row>
    <row r="19" spans="1:6" x14ac:dyDescent="0.25">
      <c r="A19" s="12">
        <v>6419</v>
      </c>
      <c r="B19" s="10" t="s">
        <v>128</v>
      </c>
      <c r="C19" s="21">
        <v>0</v>
      </c>
      <c r="D19" s="21">
        <v>0</v>
      </c>
      <c r="E19" s="21">
        <v>830</v>
      </c>
      <c r="F19" s="21">
        <v>0</v>
      </c>
    </row>
    <row r="20" spans="1:6" x14ac:dyDescent="0.25">
      <c r="A20" s="9" t="s">
        <v>138</v>
      </c>
      <c r="B20" s="9"/>
      <c r="C20" s="20">
        <v>30</v>
      </c>
      <c r="D20" s="20">
        <f>SUM(D16)</f>
        <v>30</v>
      </c>
      <c r="E20" s="20">
        <f>SUM(E16)</f>
        <v>830</v>
      </c>
      <c r="F20" s="20">
        <f>SUM(E20/D20*100)</f>
        <v>2766.666666666667</v>
      </c>
    </row>
    <row r="22" spans="1:6" x14ac:dyDescent="0.25">
      <c r="A22" s="113" t="s">
        <v>116</v>
      </c>
      <c r="B22" s="113"/>
      <c r="C22" s="113"/>
      <c r="D22" s="113"/>
      <c r="E22" s="113"/>
      <c r="F22" s="113"/>
    </row>
    <row r="23" spans="1:6" ht="48" customHeight="1" x14ac:dyDescent="0.25">
      <c r="A23" s="18" t="s">
        <v>110</v>
      </c>
      <c r="B23" s="19" t="s">
        <v>11</v>
      </c>
      <c r="C23" s="19" t="s">
        <v>166</v>
      </c>
      <c r="D23" s="19" t="s">
        <v>167</v>
      </c>
      <c r="E23" s="19" t="s">
        <v>168</v>
      </c>
      <c r="F23" s="19" t="s">
        <v>12</v>
      </c>
    </row>
    <row r="24" spans="1:6" x14ac:dyDescent="0.25">
      <c r="A24" s="101">
        <v>1</v>
      </c>
      <c r="B24" s="101"/>
      <c r="C24" s="23">
        <v>2</v>
      </c>
      <c r="D24" s="23">
        <v>3</v>
      </c>
      <c r="E24" s="23">
        <v>4</v>
      </c>
      <c r="F24" s="23" t="s">
        <v>106</v>
      </c>
    </row>
    <row r="25" spans="1:6" x14ac:dyDescent="0.25">
      <c r="A25" s="11">
        <v>65</v>
      </c>
      <c r="B25" s="8" t="s">
        <v>115</v>
      </c>
      <c r="C25" s="20">
        <f>SUM(C26)</f>
        <v>43650</v>
      </c>
      <c r="D25" s="20">
        <f>SUM(D26)</f>
        <v>43650</v>
      </c>
      <c r="E25" s="20">
        <f>SUM(E26)</f>
        <v>32272</v>
      </c>
      <c r="F25" s="20">
        <f>SUM(F26)</f>
        <v>73.933562428407782</v>
      </c>
    </row>
    <row r="26" spans="1:6" x14ac:dyDescent="0.25">
      <c r="A26" s="12">
        <v>6524</v>
      </c>
      <c r="B26" s="10" t="s">
        <v>18</v>
      </c>
      <c r="C26" s="21">
        <v>43650</v>
      </c>
      <c r="D26" s="21">
        <v>43650</v>
      </c>
      <c r="E26" s="21">
        <v>32272</v>
      </c>
      <c r="F26" s="21">
        <f>SUM(E26/D26*100)</f>
        <v>73.933562428407782</v>
      </c>
    </row>
    <row r="27" spans="1:6" x14ac:dyDescent="0.25">
      <c r="A27" s="9" t="s">
        <v>138</v>
      </c>
      <c r="B27" s="9"/>
      <c r="C27" s="20">
        <f>SUM(C26)</f>
        <v>43650</v>
      </c>
      <c r="D27" s="20">
        <f>SUM(D26)</f>
        <v>43650</v>
      </c>
      <c r="E27" s="20">
        <f>SUM(E26)</f>
        <v>32272</v>
      </c>
      <c r="F27" s="20">
        <f>SUM(F26)</f>
        <v>73.933562428407782</v>
      </c>
    </row>
    <row r="29" spans="1:6" x14ac:dyDescent="0.25">
      <c r="A29" s="113" t="s">
        <v>117</v>
      </c>
      <c r="B29" s="115"/>
      <c r="C29" s="115"/>
      <c r="D29" s="115"/>
      <c r="E29" s="115"/>
      <c r="F29" s="115"/>
    </row>
    <row r="30" spans="1:6" ht="48" customHeight="1" x14ac:dyDescent="0.25">
      <c r="A30" s="18" t="s">
        <v>110</v>
      </c>
      <c r="B30" s="19" t="s">
        <v>11</v>
      </c>
      <c r="C30" s="19" t="s">
        <v>166</v>
      </c>
      <c r="D30" s="19" t="s">
        <v>167</v>
      </c>
      <c r="E30" s="19" t="s">
        <v>168</v>
      </c>
      <c r="F30" s="19" t="s">
        <v>12</v>
      </c>
    </row>
    <row r="31" spans="1:6" x14ac:dyDescent="0.25">
      <c r="A31" s="101">
        <v>1</v>
      </c>
      <c r="B31" s="101"/>
      <c r="C31" s="23">
        <v>2</v>
      </c>
      <c r="D31" s="23">
        <v>3</v>
      </c>
      <c r="E31" s="23">
        <v>4</v>
      </c>
      <c r="F31" s="23" t="s">
        <v>106</v>
      </c>
    </row>
    <row r="32" spans="1:6" x14ac:dyDescent="0.25">
      <c r="A32" s="11">
        <v>63</v>
      </c>
      <c r="B32" s="8" t="s">
        <v>16</v>
      </c>
      <c r="C32" s="20">
        <f>SUM(C33+C36)</f>
        <v>2462293</v>
      </c>
      <c r="D32" s="20">
        <f>SUM(D33+D36)</f>
        <v>2462293</v>
      </c>
      <c r="E32" s="20">
        <f>SUM(E33+E36)</f>
        <v>1241042</v>
      </c>
      <c r="F32" s="20">
        <f t="shared" ref="F32:F38" si="0">SUM(E32/D32*100)</f>
        <v>50.401881498261993</v>
      </c>
    </row>
    <row r="33" spans="1:8" x14ac:dyDescent="0.25">
      <c r="A33" s="12">
        <v>636</v>
      </c>
      <c r="B33" s="3" t="s">
        <v>119</v>
      </c>
      <c r="C33" s="21">
        <f>SUM(C34:C35)</f>
        <v>2399192</v>
      </c>
      <c r="D33" s="21">
        <f>SUM(D34:D35)</f>
        <v>2399192</v>
      </c>
      <c r="E33" s="21">
        <f>SUM(E34:E35)</f>
        <v>1216677</v>
      </c>
      <c r="F33" s="21">
        <f t="shared" si="0"/>
        <v>50.711948022500906</v>
      </c>
    </row>
    <row r="34" spans="1:8" x14ac:dyDescent="0.25">
      <c r="A34" s="12">
        <v>6361</v>
      </c>
      <c r="B34" s="3" t="s">
        <v>120</v>
      </c>
      <c r="C34" s="21">
        <v>2378242</v>
      </c>
      <c r="D34" s="21">
        <v>2378242</v>
      </c>
      <c r="E34" s="21">
        <v>1213895</v>
      </c>
      <c r="F34" s="21">
        <f t="shared" si="0"/>
        <v>51.041693822579873</v>
      </c>
    </row>
    <row r="35" spans="1:8" x14ac:dyDescent="0.25">
      <c r="A35" s="12">
        <v>6362</v>
      </c>
      <c r="B35" s="3" t="s">
        <v>121</v>
      </c>
      <c r="C35" s="21">
        <v>20950</v>
      </c>
      <c r="D35" s="21">
        <v>20950</v>
      </c>
      <c r="E35" s="21">
        <v>2782</v>
      </c>
      <c r="F35" s="21">
        <f t="shared" si="0"/>
        <v>13.279236276849643</v>
      </c>
    </row>
    <row r="36" spans="1:8" x14ac:dyDescent="0.25">
      <c r="A36" s="12">
        <v>639</v>
      </c>
      <c r="B36" s="3" t="s">
        <v>22</v>
      </c>
      <c r="C36" s="21">
        <f>SUM(C37)</f>
        <v>63101</v>
      </c>
      <c r="D36" s="21">
        <f>SUM(D37)</f>
        <v>63101</v>
      </c>
      <c r="E36" s="21">
        <f>SUM(E37)</f>
        <v>24365</v>
      </c>
      <c r="F36" s="21">
        <f t="shared" si="0"/>
        <v>38.612700274163643</v>
      </c>
    </row>
    <row r="37" spans="1:8" x14ac:dyDescent="0.25">
      <c r="A37" s="12">
        <v>6393</v>
      </c>
      <c r="B37" s="3" t="s">
        <v>118</v>
      </c>
      <c r="C37" s="21">
        <v>63101</v>
      </c>
      <c r="D37" s="21">
        <v>63101</v>
      </c>
      <c r="E37" s="21">
        <v>24365</v>
      </c>
      <c r="F37" s="21">
        <f t="shared" si="0"/>
        <v>38.612700274163643</v>
      </c>
    </row>
    <row r="38" spans="1:8" x14ac:dyDescent="0.25">
      <c r="A38" s="106" t="s">
        <v>139</v>
      </c>
      <c r="B38" s="106"/>
      <c r="C38" s="20">
        <f>SUM(C32)</f>
        <v>2462293</v>
      </c>
      <c r="D38" s="20">
        <f>SUM(D32)</f>
        <v>2462293</v>
      </c>
      <c r="E38" s="20">
        <f>SUM(E32)</f>
        <v>1241042</v>
      </c>
      <c r="F38" s="20">
        <f t="shared" si="0"/>
        <v>50.401881498261993</v>
      </c>
      <c r="H38" s="80"/>
    </row>
    <row r="39" spans="1:8" x14ac:dyDescent="0.25">
      <c r="A39" s="48"/>
      <c r="B39" s="48"/>
      <c r="C39" s="49"/>
      <c r="D39" s="49"/>
      <c r="E39" s="49"/>
      <c r="F39" s="49"/>
    </row>
    <row r="40" spans="1:8" x14ac:dyDescent="0.25">
      <c r="A40" s="48"/>
      <c r="B40" s="48"/>
      <c r="C40" s="49"/>
      <c r="D40" s="49"/>
      <c r="E40" s="49"/>
      <c r="F40" s="49"/>
    </row>
    <row r="41" spans="1:8" x14ac:dyDescent="0.25">
      <c r="A41" s="48"/>
      <c r="B41" s="48"/>
      <c r="C41" s="49"/>
      <c r="D41" s="49"/>
      <c r="E41" s="49"/>
      <c r="F41" s="49"/>
    </row>
    <row r="43" spans="1:8" x14ac:dyDescent="0.25">
      <c r="A43" s="113" t="s">
        <v>122</v>
      </c>
      <c r="B43" s="113"/>
      <c r="C43" s="113"/>
      <c r="D43" s="113"/>
      <c r="E43" s="113"/>
      <c r="F43" s="113"/>
    </row>
    <row r="44" spans="1:8" ht="48" customHeight="1" x14ac:dyDescent="0.25">
      <c r="A44" s="18" t="s">
        <v>110</v>
      </c>
      <c r="B44" s="19" t="s">
        <v>11</v>
      </c>
      <c r="C44" s="19" t="s">
        <v>166</v>
      </c>
      <c r="D44" s="19" t="s">
        <v>167</v>
      </c>
      <c r="E44" s="19" t="s">
        <v>168</v>
      </c>
      <c r="F44" s="19" t="s">
        <v>12</v>
      </c>
    </row>
    <row r="45" spans="1:8" x14ac:dyDescent="0.25">
      <c r="A45" s="101">
        <v>1</v>
      </c>
      <c r="B45" s="101"/>
      <c r="C45" s="23">
        <v>2</v>
      </c>
      <c r="D45" s="23">
        <v>3</v>
      </c>
      <c r="E45" s="23">
        <v>4</v>
      </c>
      <c r="F45" s="23" t="s">
        <v>106</v>
      </c>
    </row>
    <row r="46" spans="1:8" x14ac:dyDescent="0.25">
      <c r="A46" s="11">
        <v>66</v>
      </c>
      <c r="B46" s="9" t="s">
        <v>26</v>
      </c>
      <c r="C46" s="20">
        <v>3000</v>
      </c>
      <c r="D46" s="20">
        <f>SUM(D47)</f>
        <v>3000</v>
      </c>
      <c r="E46" s="20">
        <v>0</v>
      </c>
      <c r="F46" s="20">
        <v>0</v>
      </c>
    </row>
    <row r="47" spans="1:8" x14ac:dyDescent="0.25">
      <c r="A47" s="12">
        <v>6632</v>
      </c>
      <c r="B47" s="10" t="s">
        <v>28</v>
      </c>
      <c r="C47" s="21">
        <v>3000</v>
      </c>
      <c r="D47" s="21">
        <v>3000</v>
      </c>
      <c r="E47" s="21">
        <v>0</v>
      </c>
      <c r="F47" s="21">
        <v>0</v>
      </c>
    </row>
    <row r="48" spans="1:8" x14ac:dyDescent="0.25">
      <c r="A48" s="106" t="s">
        <v>140</v>
      </c>
      <c r="B48" s="112"/>
      <c r="C48" s="20">
        <v>3000</v>
      </c>
      <c r="D48" s="20">
        <f>SUM(D46)</f>
        <v>3000</v>
      </c>
      <c r="E48" s="20">
        <v>0</v>
      </c>
      <c r="F48" s="20">
        <v>0</v>
      </c>
    </row>
    <row r="51" spans="1:6" ht="24" customHeight="1" x14ac:dyDescent="0.25">
      <c r="A51" s="108" t="s">
        <v>152</v>
      </c>
      <c r="B51" s="108"/>
      <c r="C51" s="108"/>
      <c r="D51" s="108"/>
      <c r="E51" s="108"/>
      <c r="F51" s="108"/>
    </row>
    <row r="52" spans="1:6" ht="24" customHeight="1" x14ac:dyDescent="0.25">
      <c r="A52" s="105" t="s">
        <v>177</v>
      </c>
      <c r="B52" s="105"/>
      <c r="C52" s="105"/>
      <c r="D52" s="105"/>
      <c r="E52" s="105"/>
      <c r="F52" s="105"/>
    </row>
    <row r="53" spans="1:6" ht="48" customHeight="1" x14ac:dyDescent="0.25">
      <c r="A53" s="24" t="s">
        <v>110</v>
      </c>
      <c r="B53" s="27" t="s">
        <v>11</v>
      </c>
      <c r="C53" s="25" t="s">
        <v>166</v>
      </c>
      <c r="D53" s="25" t="s">
        <v>167</v>
      </c>
      <c r="E53" s="25" t="s">
        <v>168</v>
      </c>
      <c r="F53" s="27" t="s">
        <v>12</v>
      </c>
    </row>
    <row r="54" spans="1:6" ht="15" customHeight="1" x14ac:dyDescent="0.25">
      <c r="A54" s="101">
        <v>1</v>
      </c>
      <c r="B54" s="101"/>
      <c r="C54" s="74">
        <v>2</v>
      </c>
      <c r="D54" s="74">
        <v>3</v>
      </c>
      <c r="E54" s="74">
        <v>4</v>
      </c>
      <c r="F54" s="74" t="s">
        <v>106</v>
      </c>
    </row>
    <row r="55" spans="1:6" ht="15" customHeight="1" x14ac:dyDescent="0.25">
      <c r="A55" s="47">
        <v>922</v>
      </c>
      <c r="B55" s="47" t="s">
        <v>36</v>
      </c>
      <c r="C55" s="10">
        <v>0</v>
      </c>
      <c r="D55" s="10">
        <v>0</v>
      </c>
      <c r="E55" s="21">
        <v>35</v>
      </c>
      <c r="F55" s="10">
        <v>0</v>
      </c>
    </row>
    <row r="56" spans="1:6" ht="15" customHeight="1" x14ac:dyDescent="0.25">
      <c r="A56" s="106" t="s">
        <v>150</v>
      </c>
      <c r="B56" s="106"/>
      <c r="C56" s="9">
        <v>0</v>
      </c>
      <c r="D56" s="9">
        <v>0</v>
      </c>
      <c r="E56" s="20">
        <f>SUM(E55)</f>
        <v>35</v>
      </c>
      <c r="F56" s="9">
        <v>0</v>
      </c>
    </row>
    <row r="57" spans="1:6" ht="24" customHeight="1" x14ac:dyDescent="0.25">
      <c r="A57" s="75"/>
      <c r="B57" s="75"/>
      <c r="C57" s="75"/>
      <c r="D57" s="75"/>
      <c r="E57" s="75"/>
      <c r="F57" s="75"/>
    </row>
    <row r="58" spans="1:6" x14ac:dyDescent="0.25">
      <c r="A58" s="105" t="s">
        <v>132</v>
      </c>
      <c r="B58" s="105"/>
      <c r="C58" s="105"/>
      <c r="D58" s="105"/>
      <c r="E58" s="105"/>
      <c r="F58" s="105"/>
    </row>
    <row r="59" spans="1:6" ht="48" customHeight="1" x14ac:dyDescent="0.25">
      <c r="A59" s="24" t="s">
        <v>110</v>
      </c>
      <c r="B59" s="27" t="s">
        <v>11</v>
      </c>
      <c r="C59" s="25" t="s">
        <v>166</v>
      </c>
      <c r="D59" s="25" t="s">
        <v>167</v>
      </c>
      <c r="E59" s="25" t="s">
        <v>168</v>
      </c>
      <c r="F59" s="27" t="s">
        <v>12</v>
      </c>
    </row>
    <row r="60" spans="1:6" x14ac:dyDescent="0.25">
      <c r="A60" s="101">
        <v>1</v>
      </c>
      <c r="B60" s="101"/>
      <c r="C60" s="23">
        <v>2</v>
      </c>
      <c r="D60" s="23">
        <v>3</v>
      </c>
      <c r="E60" s="23">
        <v>4</v>
      </c>
      <c r="F60" s="23" t="s">
        <v>106</v>
      </c>
    </row>
    <row r="61" spans="1:6" x14ac:dyDescent="0.25">
      <c r="A61" s="47">
        <v>922</v>
      </c>
      <c r="B61" s="47" t="s">
        <v>36</v>
      </c>
      <c r="C61" s="10">
        <v>0</v>
      </c>
      <c r="D61" s="10">
        <v>0</v>
      </c>
      <c r="E61" s="21">
        <v>-2952</v>
      </c>
      <c r="F61" s="10">
        <v>0</v>
      </c>
    </row>
    <row r="62" spans="1:6" x14ac:dyDescent="0.25">
      <c r="A62" s="106" t="s">
        <v>150</v>
      </c>
      <c r="B62" s="106"/>
      <c r="C62" s="9">
        <v>0</v>
      </c>
      <c r="D62" s="9">
        <v>0</v>
      </c>
      <c r="E62" s="20">
        <f>SUM(E61)</f>
        <v>-2952</v>
      </c>
      <c r="F62" s="9">
        <v>0</v>
      </c>
    </row>
    <row r="63" spans="1:6" x14ac:dyDescent="0.25">
      <c r="A63" s="48"/>
      <c r="B63" s="48"/>
      <c r="C63" s="50"/>
      <c r="D63" s="50"/>
      <c r="E63" s="50"/>
      <c r="F63" s="50"/>
    </row>
    <row r="64" spans="1:6" x14ac:dyDescent="0.25">
      <c r="A64" s="105" t="s">
        <v>149</v>
      </c>
      <c r="B64" s="105"/>
      <c r="C64" s="105"/>
      <c r="D64" s="105"/>
      <c r="E64" s="105"/>
      <c r="F64" s="105"/>
    </row>
    <row r="65" spans="1:6" ht="48" x14ac:dyDescent="0.25">
      <c r="A65" s="24" t="s">
        <v>110</v>
      </c>
      <c r="B65" s="27" t="s">
        <v>11</v>
      </c>
      <c r="C65" s="25" t="s">
        <v>166</v>
      </c>
      <c r="D65" s="25" t="s">
        <v>167</v>
      </c>
      <c r="E65" s="25" t="s">
        <v>168</v>
      </c>
      <c r="F65" s="27" t="s">
        <v>12</v>
      </c>
    </row>
    <row r="66" spans="1:6" x14ac:dyDescent="0.25">
      <c r="A66" s="101">
        <v>1</v>
      </c>
      <c r="B66" s="101"/>
      <c r="C66" s="46">
        <v>2</v>
      </c>
      <c r="D66" s="46">
        <v>3</v>
      </c>
      <c r="E66" s="46">
        <v>4</v>
      </c>
      <c r="F66" s="46" t="s">
        <v>106</v>
      </c>
    </row>
    <row r="67" spans="1:6" x14ac:dyDescent="0.25">
      <c r="A67" s="47">
        <v>922</v>
      </c>
      <c r="B67" s="47" t="s">
        <v>36</v>
      </c>
      <c r="C67" s="21">
        <v>0</v>
      </c>
      <c r="D67" s="21">
        <v>-2698</v>
      </c>
      <c r="E67" s="21">
        <v>-653</v>
      </c>
      <c r="F67" s="10">
        <v>0</v>
      </c>
    </row>
    <row r="68" spans="1:6" x14ac:dyDescent="0.25">
      <c r="A68" s="106" t="s">
        <v>139</v>
      </c>
      <c r="B68" s="106"/>
      <c r="C68" s="20">
        <v>0</v>
      </c>
      <c r="D68" s="20">
        <v>0</v>
      </c>
      <c r="E68" s="20">
        <v>-653</v>
      </c>
      <c r="F68" s="9">
        <v>0</v>
      </c>
    </row>
    <row r="70" spans="1:6" x14ac:dyDescent="0.25">
      <c r="A70" s="116" t="s">
        <v>129</v>
      </c>
      <c r="B70" s="117"/>
      <c r="C70" s="20">
        <f>SUM(C8+C16+C25+C32+C46)</f>
        <v>3045199</v>
      </c>
      <c r="D70" s="20">
        <f>SUM(D11+D20+D27+D38+D48)</f>
        <v>3045199</v>
      </c>
      <c r="E70" s="20">
        <f>SUM(E11+E20+E27+E38)</f>
        <v>1434242</v>
      </c>
      <c r="F70" s="20">
        <f>SUM(E70/D70*100)</f>
        <v>47.098465486163633</v>
      </c>
    </row>
    <row r="71" spans="1:6" x14ac:dyDescent="0.25">
      <c r="A71" s="116" t="s">
        <v>153</v>
      </c>
      <c r="B71" s="117"/>
      <c r="C71" s="20">
        <v>3045199</v>
      </c>
      <c r="D71" s="20">
        <f>SUM(D70+D62+D68)</f>
        <v>3045199</v>
      </c>
      <c r="E71" s="20">
        <f>SUM(E70+E56+E62+E68)</f>
        <v>1430672</v>
      </c>
      <c r="F71" s="20">
        <f>SUM(E71/D71*100)</f>
        <v>46.98123176843287</v>
      </c>
    </row>
    <row r="73" spans="1:6" x14ac:dyDescent="0.25">
      <c r="C73" s="80"/>
    </row>
  </sheetData>
  <mergeCells count="29">
    <mergeCell ref="A71:B71"/>
    <mergeCell ref="A70:B70"/>
    <mergeCell ref="A58:F58"/>
    <mergeCell ref="A60:B60"/>
    <mergeCell ref="A62:B62"/>
    <mergeCell ref="A64:F64"/>
    <mergeCell ref="A66:B66"/>
    <mergeCell ref="A68:B68"/>
    <mergeCell ref="A31:B31"/>
    <mergeCell ref="A38:B38"/>
    <mergeCell ref="A43:F43"/>
    <mergeCell ref="A45:B45"/>
    <mergeCell ref="A48:B48"/>
    <mergeCell ref="A52:F52"/>
    <mergeCell ref="A54:B54"/>
    <mergeCell ref="A56:B56"/>
    <mergeCell ref="A7:B7"/>
    <mergeCell ref="A1:F1"/>
    <mergeCell ref="A2:F2"/>
    <mergeCell ref="A3:F3"/>
    <mergeCell ref="A4:F4"/>
    <mergeCell ref="A5:F5"/>
    <mergeCell ref="A51:F51"/>
    <mergeCell ref="A11:B11"/>
    <mergeCell ref="A13:F13"/>
    <mergeCell ref="A15:B15"/>
    <mergeCell ref="A22:F22"/>
    <mergeCell ref="A24:B24"/>
    <mergeCell ref="A29:F2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tabSelected="1" topLeftCell="A154" workbookViewId="0">
      <selection activeCell="D175" sqref="D175:F176"/>
    </sheetView>
  </sheetViews>
  <sheetFormatPr defaultRowHeight="15" x14ac:dyDescent="0.25"/>
  <cols>
    <col min="1" max="1" width="6.7109375" customWidth="1"/>
    <col min="2" max="2" width="35.7109375" customWidth="1"/>
    <col min="3" max="5" width="11.42578125" customWidth="1"/>
    <col min="6" max="6" width="10.28515625" customWidth="1"/>
  </cols>
  <sheetData>
    <row r="1" spans="1:6" ht="24" customHeight="1" x14ac:dyDescent="0.25">
      <c r="A1" s="100" t="s">
        <v>39</v>
      </c>
      <c r="B1" s="100"/>
      <c r="C1" s="100"/>
      <c r="D1" s="100"/>
      <c r="E1" s="100"/>
      <c r="F1" s="100"/>
    </row>
    <row r="2" spans="1:6" ht="15" customHeight="1" x14ac:dyDescent="0.25">
      <c r="A2" s="124" t="s">
        <v>142</v>
      </c>
      <c r="B2" s="125"/>
      <c r="C2" s="125"/>
      <c r="D2" s="125"/>
      <c r="E2" s="125"/>
      <c r="F2" s="125"/>
    </row>
    <row r="3" spans="1:6" ht="15" customHeight="1" x14ac:dyDescent="0.25">
      <c r="A3" s="69"/>
      <c r="B3" s="70"/>
      <c r="C3" s="70"/>
      <c r="D3" s="70"/>
      <c r="E3" s="70"/>
      <c r="F3" s="70"/>
    </row>
    <row r="4" spans="1:6" ht="15" customHeight="1" x14ac:dyDescent="0.25">
      <c r="A4" s="120" t="s">
        <v>141</v>
      </c>
      <c r="B4" s="121"/>
      <c r="C4" s="121"/>
      <c r="D4" s="121"/>
      <c r="E4" s="121"/>
      <c r="F4" s="121"/>
    </row>
    <row r="5" spans="1:6" x14ac:dyDescent="0.25">
      <c r="A5" s="122" t="s">
        <v>109</v>
      </c>
      <c r="B5" s="123"/>
      <c r="C5" s="123"/>
      <c r="D5" s="123"/>
      <c r="E5" s="123"/>
      <c r="F5" s="123"/>
    </row>
    <row r="6" spans="1:6" ht="48" customHeight="1" x14ac:dyDescent="0.25">
      <c r="A6" s="18" t="s">
        <v>110</v>
      </c>
      <c r="B6" s="28" t="s">
        <v>11</v>
      </c>
      <c r="C6" s="19" t="s">
        <v>166</v>
      </c>
      <c r="D6" s="19" t="s">
        <v>167</v>
      </c>
      <c r="E6" s="19" t="s">
        <v>168</v>
      </c>
      <c r="F6" s="28" t="s">
        <v>12</v>
      </c>
    </row>
    <row r="7" spans="1:6" x14ac:dyDescent="0.25">
      <c r="A7" s="101">
        <v>1</v>
      </c>
      <c r="B7" s="126"/>
      <c r="C7" s="23">
        <v>2</v>
      </c>
      <c r="D7" s="23">
        <v>3</v>
      </c>
      <c r="E7" s="23">
        <v>4</v>
      </c>
      <c r="F7" s="23" t="s">
        <v>106</v>
      </c>
    </row>
    <row r="8" spans="1:6" x14ac:dyDescent="0.25">
      <c r="A8" s="11">
        <v>32</v>
      </c>
      <c r="B8" s="9" t="s">
        <v>48</v>
      </c>
      <c r="C8" s="20">
        <f>SUM(C9+C12+C18+C27)</f>
        <v>361328.11</v>
      </c>
      <c r="D8" s="20">
        <f>SUM(D9+D12+D18+D27)</f>
        <v>361328</v>
      </c>
      <c r="E8" s="20">
        <f>SUM(E9+E12+E18+E27)</f>
        <v>111271</v>
      </c>
      <c r="F8" s="20">
        <f>SUM(E8/D8*100)</f>
        <v>30.795011734490547</v>
      </c>
    </row>
    <row r="9" spans="1:6" x14ac:dyDescent="0.25">
      <c r="A9" s="11">
        <v>321</v>
      </c>
      <c r="B9" s="9" t="s">
        <v>49</v>
      </c>
      <c r="C9" s="20">
        <v>16995</v>
      </c>
      <c r="D9" s="20">
        <v>16995</v>
      </c>
      <c r="E9" s="20">
        <f>SUM(E10:E11)</f>
        <v>5621</v>
      </c>
      <c r="F9" s="20">
        <f>SUM(E9/D9*100)</f>
        <v>33.074433656957929</v>
      </c>
    </row>
    <row r="10" spans="1:6" x14ac:dyDescent="0.25">
      <c r="A10" s="12">
        <v>3211</v>
      </c>
      <c r="B10" s="10" t="s">
        <v>50</v>
      </c>
      <c r="C10" s="21">
        <v>0</v>
      </c>
      <c r="D10" s="21">
        <v>0</v>
      </c>
      <c r="E10" s="21">
        <v>3666</v>
      </c>
      <c r="F10" s="21">
        <v>0</v>
      </c>
    </row>
    <row r="11" spans="1:6" x14ac:dyDescent="0.25">
      <c r="A11" s="12">
        <v>3213</v>
      </c>
      <c r="B11" s="10" t="s">
        <v>52</v>
      </c>
      <c r="C11" s="21">
        <v>0</v>
      </c>
      <c r="D11" s="21">
        <v>0</v>
      </c>
      <c r="E11" s="21">
        <v>1955</v>
      </c>
      <c r="F11" s="21">
        <v>0</v>
      </c>
    </row>
    <row r="12" spans="1:6" x14ac:dyDescent="0.25">
      <c r="A12" s="11">
        <v>322</v>
      </c>
      <c r="B12" s="9" t="s">
        <v>53</v>
      </c>
      <c r="C12" s="20">
        <v>147825.10999999999</v>
      </c>
      <c r="D12" s="20">
        <v>147825</v>
      </c>
      <c r="E12" s="20">
        <f>SUM(E13:E17)</f>
        <v>67089</v>
      </c>
      <c r="F12" s="20">
        <f>SUM(E12/D12*100)</f>
        <v>45.384069000507353</v>
      </c>
    </row>
    <row r="13" spans="1:6" x14ac:dyDescent="0.25">
      <c r="A13" s="12">
        <v>3221</v>
      </c>
      <c r="B13" s="10" t="s">
        <v>86</v>
      </c>
      <c r="C13" s="21">
        <v>0</v>
      </c>
      <c r="D13" s="21"/>
      <c r="E13" s="21">
        <v>16030</v>
      </c>
      <c r="F13" s="21">
        <v>0</v>
      </c>
    </row>
    <row r="14" spans="1:6" x14ac:dyDescent="0.25">
      <c r="A14" s="12">
        <v>3223</v>
      </c>
      <c r="B14" s="10" t="s">
        <v>55</v>
      </c>
      <c r="C14" s="21">
        <v>0</v>
      </c>
      <c r="D14" s="21">
        <v>0</v>
      </c>
      <c r="E14" s="21">
        <v>50073</v>
      </c>
      <c r="F14" s="21">
        <v>0</v>
      </c>
    </row>
    <row r="15" spans="1:6" x14ac:dyDescent="0.25">
      <c r="A15" s="12">
        <v>3224</v>
      </c>
      <c r="B15" s="10" t="s">
        <v>84</v>
      </c>
      <c r="C15" s="21">
        <v>0</v>
      </c>
      <c r="D15" s="21">
        <v>0</v>
      </c>
      <c r="E15" s="21">
        <v>0</v>
      </c>
      <c r="F15" s="21">
        <v>0</v>
      </c>
    </row>
    <row r="16" spans="1:6" x14ac:dyDescent="0.25">
      <c r="A16" s="12">
        <v>3225</v>
      </c>
      <c r="B16" s="10" t="s">
        <v>56</v>
      </c>
      <c r="C16" s="21">
        <v>0</v>
      </c>
      <c r="D16" s="21">
        <v>0</v>
      </c>
      <c r="E16" s="21">
        <v>0</v>
      </c>
      <c r="F16" s="21">
        <v>0</v>
      </c>
    </row>
    <row r="17" spans="1:6" x14ac:dyDescent="0.25">
      <c r="A17" s="12">
        <v>3227</v>
      </c>
      <c r="B17" s="10" t="s">
        <v>57</v>
      </c>
      <c r="C17" s="21">
        <v>0</v>
      </c>
      <c r="D17" s="21">
        <v>0</v>
      </c>
      <c r="E17" s="21">
        <v>986</v>
      </c>
      <c r="F17" s="21">
        <v>0</v>
      </c>
    </row>
    <row r="18" spans="1:6" x14ac:dyDescent="0.25">
      <c r="A18" s="11">
        <v>323</v>
      </c>
      <c r="B18" s="9" t="s">
        <v>58</v>
      </c>
      <c r="C18" s="20">
        <v>180138</v>
      </c>
      <c r="D18" s="20">
        <v>180138</v>
      </c>
      <c r="E18" s="20">
        <f>SUM(E19:E26)</f>
        <v>35019</v>
      </c>
      <c r="F18" s="20">
        <f>SUM(E18/D18*100)</f>
        <v>19.440095926456383</v>
      </c>
    </row>
    <row r="19" spans="1:6" x14ac:dyDescent="0.25">
      <c r="A19" s="12">
        <v>3231</v>
      </c>
      <c r="B19" s="10" t="s">
        <v>59</v>
      </c>
      <c r="C19" s="21">
        <v>0</v>
      </c>
      <c r="D19" s="21">
        <v>0</v>
      </c>
      <c r="E19" s="21">
        <v>3526</v>
      </c>
      <c r="F19" s="21">
        <v>0</v>
      </c>
    </row>
    <row r="20" spans="1:6" x14ac:dyDescent="0.25">
      <c r="A20" s="12">
        <v>3232</v>
      </c>
      <c r="B20" s="10" t="s">
        <v>87</v>
      </c>
      <c r="C20" s="21">
        <v>0</v>
      </c>
      <c r="D20" s="21">
        <v>0</v>
      </c>
      <c r="E20" s="21">
        <v>0</v>
      </c>
      <c r="F20" s="21">
        <v>0</v>
      </c>
    </row>
    <row r="21" spans="1:6" x14ac:dyDescent="0.25">
      <c r="A21" s="12">
        <v>3233</v>
      </c>
      <c r="B21" s="10" t="s">
        <v>60</v>
      </c>
      <c r="C21" s="21">
        <v>0</v>
      </c>
      <c r="D21" s="21">
        <v>0</v>
      </c>
      <c r="E21" s="21">
        <v>0</v>
      </c>
      <c r="F21" s="21">
        <v>0</v>
      </c>
    </row>
    <row r="22" spans="1:6" x14ac:dyDescent="0.25">
      <c r="A22" s="12">
        <v>3234</v>
      </c>
      <c r="B22" s="10" t="s">
        <v>61</v>
      </c>
      <c r="C22" s="32">
        <v>0</v>
      </c>
      <c r="D22" s="32">
        <v>0</v>
      </c>
      <c r="E22" s="32">
        <v>8994</v>
      </c>
      <c r="F22" s="32">
        <v>0</v>
      </c>
    </row>
    <row r="23" spans="1:6" x14ac:dyDescent="0.25">
      <c r="A23" s="12">
        <v>3236</v>
      </c>
      <c r="B23" s="10" t="s">
        <v>63</v>
      </c>
      <c r="C23" s="32">
        <v>0</v>
      </c>
      <c r="D23" s="32">
        <v>0</v>
      </c>
      <c r="E23" s="32">
        <v>6487</v>
      </c>
      <c r="F23" s="32">
        <v>0</v>
      </c>
    </row>
    <row r="24" spans="1:6" x14ac:dyDescent="0.25">
      <c r="A24" s="12">
        <v>3237</v>
      </c>
      <c r="B24" s="10" t="s">
        <v>64</v>
      </c>
      <c r="C24" s="32">
        <v>0</v>
      </c>
      <c r="D24" s="32">
        <v>0</v>
      </c>
      <c r="E24" s="32">
        <v>11026</v>
      </c>
      <c r="F24" s="32">
        <v>0</v>
      </c>
    </row>
    <row r="25" spans="1:6" x14ac:dyDescent="0.25">
      <c r="A25" s="12">
        <v>3238</v>
      </c>
      <c r="B25" s="10" t="s">
        <v>65</v>
      </c>
      <c r="C25" s="32">
        <v>0</v>
      </c>
      <c r="D25" s="32">
        <v>0</v>
      </c>
      <c r="E25" s="32">
        <v>1286</v>
      </c>
      <c r="F25" s="32">
        <v>0</v>
      </c>
    </row>
    <row r="26" spans="1:6" x14ac:dyDescent="0.25">
      <c r="A26" s="12">
        <v>3239</v>
      </c>
      <c r="B26" s="10" t="s">
        <v>178</v>
      </c>
      <c r="C26" s="32">
        <v>0</v>
      </c>
      <c r="D26" s="32">
        <v>0</v>
      </c>
      <c r="E26" s="32">
        <v>3700</v>
      </c>
      <c r="F26" s="32">
        <v>0</v>
      </c>
    </row>
    <row r="27" spans="1:6" x14ac:dyDescent="0.25">
      <c r="A27" s="11">
        <v>329</v>
      </c>
      <c r="B27" s="9" t="s">
        <v>88</v>
      </c>
      <c r="C27" s="33">
        <v>16370</v>
      </c>
      <c r="D27" s="33">
        <v>16370</v>
      </c>
      <c r="E27" s="33">
        <f>SUM(E28:E32)</f>
        <v>3542</v>
      </c>
      <c r="F27" s="33">
        <f>SUM(E27/D27*100)</f>
        <v>21.637141111789859</v>
      </c>
    </row>
    <row r="28" spans="1:6" x14ac:dyDescent="0.25">
      <c r="A28" s="12">
        <v>3292</v>
      </c>
      <c r="B28" s="10" t="s">
        <v>67</v>
      </c>
      <c r="C28" s="34">
        <v>0</v>
      </c>
      <c r="D28" s="34">
        <v>0</v>
      </c>
      <c r="E28" s="34">
        <v>1145</v>
      </c>
      <c r="F28" s="34">
        <v>0</v>
      </c>
    </row>
    <row r="29" spans="1:6" x14ac:dyDescent="0.25">
      <c r="A29" s="12">
        <v>3293</v>
      </c>
      <c r="B29" s="10" t="s">
        <v>68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5">
      <c r="A30" s="12">
        <v>3294</v>
      </c>
      <c r="B30" s="10" t="s">
        <v>69</v>
      </c>
      <c r="C30" s="32">
        <v>0</v>
      </c>
      <c r="D30" s="32">
        <v>0</v>
      </c>
      <c r="E30" s="32">
        <v>800</v>
      </c>
      <c r="F30" s="32">
        <v>0</v>
      </c>
    </row>
    <row r="31" spans="1:6" x14ac:dyDescent="0.25">
      <c r="A31" s="12">
        <v>3295</v>
      </c>
      <c r="B31" s="10" t="s">
        <v>70</v>
      </c>
      <c r="C31" s="32">
        <v>0</v>
      </c>
      <c r="D31" s="32">
        <v>0</v>
      </c>
      <c r="E31" s="32">
        <v>960</v>
      </c>
      <c r="F31" s="32">
        <v>0</v>
      </c>
    </row>
    <row r="32" spans="1:6" x14ac:dyDescent="0.25">
      <c r="A32" s="12">
        <v>3299</v>
      </c>
      <c r="B32" s="10" t="s">
        <v>71</v>
      </c>
      <c r="C32" s="32">
        <v>0</v>
      </c>
      <c r="D32" s="32">
        <v>0</v>
      </c>
      <c r="E32" s="32">
        <v>637</v>
      </c>
      <c r="F32" s="32">
        <v>0</v>
      </c>
    </row>
    <row r="33" spans="1:6" x14ac:dyDescent="0.25">
      <c r="A33" s="11">
        <v>34</v>
      </c>
      <c r="B33" s="9" t="s">
        <v>72</v>
      </c>
      <c r="C33" s="33">
        <f>SUM(C34)</f>
        <v>2680</v>
      </c>
      <c r="D33" s="33">
        <f>SUM(D34)</f>
        <v>2680</v>
      </c>
      <c r="E33" s="33">
        <f>SUM(E34)</f>
        <v>1305</v>
      </c>
      <c r="F33" s="33">
        <f>SUM(E33/D33*100)</f>
        <v>48.694029850746269</v>
      </c>
    </row>
    <row r="34" spans="1:6" x14ac:dyDescent="0.25">
      <c r="A34" s="11">
        <v>343</v>
      </c>
      <c r="B34" s="9" t="s">
        <v>73</v>
      </c>
      <c r="C34" s="33">
        <v>2680</v>
      </c>
      <c r="D34" s="33">
        <v>2680</v>
      </c>
      <c r="E34" s="33">
        <f>SUM(E35)</f>
        <v>1305</v>
      </c>
      <c r="F34" s="33">
        <f>SUM(E34/D34*100)</f>
        <v>48.694029850746269</v>
      </c>
    </row>
    <row r="35" spans="1:6" x14ac:dyDescent="0.25">
      <c r="A35" s="12">
        <v>3431</v>
      </c>
      <c r="B35" s="10" t="s">
        <v>74</v>
      </c>
      <c r="C35" s="32">
        <v>0</v>
      </c>
      <c r="D35" s="32">
        <v>0</v>
      </c>
      <c r="E35" s="32">
        <v>1305</v>
      </c>
      <c r="F35" s="32">
        <v>0</v>
      </c>
    </row>
    <row r="36" spans="1:6" x14ac:dyDescent="0.25">
      <c r="A36" s="11">
        <v>37</v>
      </c>
      <c r="B36" s="9" t="s">
        <v>75</v>
      </c>
      <c r="C36" s="33">
        <f>SUM(C37)</f>
        <v>143368</v>
      </c>
      <c r="D36" s="33">
        <f>SUM(D37)</f>
        <v>143368</v>
      </c>
      <c r="E36" s="33">
        <f>SUM(E37)</f>
        <v>61618</v>
      </c>
      <c r="F36" s="33">
        <f>SUM(E36/D36*100)</f>
        <v>42.978907427040902</v>
      </c>
    </row>
    <row r="37" spans="1:6" x14ac:dyDescent="0.25">
      <c r="A37" s="11">
        <v>372</v>
      </c>
      <c r="B37" s="9" t="s">
        <v>89</v>
      </c>
      <c r="C37" s="33">
        <v>143368</v>
      </c>
      <c r="D37" s="33">
        <v>143368</v>
      </c>
      <c r="E37" s="33">
        <f>SUM(E38)</f>
        <v>61618</v>
      </c>
      <c r="F37" s="33">
        <f>SUM(E37/D37*100)</f>
        <v>42.978907427040902</v>
      </c>
    </row>
    <row r="38" spans="1:6" x14ac:dyDescent="0.25">
      <c r="A38" s="12">
        <v>3722</v>
      </c>
      <c r="B38" s="10" t="s">
        <v>76</v>
      </c>
      <c r="C38" s="32">
        <v>0</v>
      </c>
      <c r="D38" s="32">
        <v>0</v>
      </c>
      <c r="E38" s="32">
        <v>61618</v>
      </c>
      <c r="F38" s="32">
        <v>0</v>
      </c>
    </row>
    <row r="39" spans="1:6" x14ac:dyDescent="0.25">
      <c r="A39" s="127" t="s">
        <v>130</v>
      </c>
      <c r="B39" s="128"/>
      <c r="C39" s="33">
        <f>SUM(C8+C33+C36)</f>
        <v>507376.11</v>
      </c>
      <c r="D39" s="33">
        <f>SUM(D8+D33+D36)</f>
        <v>507376</v>
      </c>
      <c r="E39" s="33">
        <f>SUM(E8+E33+E36)</f>
        <v>174194</v>
      </c>
      <c r="F39" s="33">
        <f>SUM(E39/D39*100)</f>
        <v>34.332329475576302</v>
      </c>
    </row>
    <row r="41" spans="1:6" x14ac:dyDescent="0.25">
      <c r="A41" s="122" t="s">
        <v>112</v>
      </c>
      <c r="B41" s="129"/>
      <c r="C41" s="129"/>
      <c r="D41" s="129"/>
      <c r="E41" s="129"/>
      <c r="F41" s="129"/>
    </row>
    <row r="42" spans="1:6" ht="48" customHeight="1" x14ac:dyDescent="0.25">
      <c r="A42" s="18" t="s">
        <v>110</v>
      </c>
      <c r="B42" s="28" t="s">
        <v>11</v>
      </c>
      <c r="C42" s="19" t="s">
        <v>166</v>
      </c>
      <c r="D42" s="19" t="s">
        <v>167</v>
      </c>
      <c r="E42" s="19" t="s">
        <v>168</v>
      </c>
      <c r="F42" s="28" t="s">
        <v>12</v>
      </c>
    </row>
    <row r="43" spans="1:6" x14ac:dyDescent="0.25">
      <c r="A43" s="101">
        <v>1</v>
      </c>
      <c r="B43" s="101"/>
      <c r="C43" s="23">
        <v>2</v>
      </c>
      <c r="D43" s="23">
        <v>3</v>
      </c>
      <c r="E43" s="23">
        <v>4</v>
      </c>
      <c r="F43" s="23" t="s">
        <v>106</v>
      </c>
    </row>
    <row r="44" spans="1:6" x14ac:dyDescent="0.25">
      <c r="A44" s="37">
        <v>32</v>
      </c>
      <c r="B44" s="37" t="s">
        <v>48</v>
      </c>
      <c r="C44" s="38">
        <f>SUM(C45)</f>
        <v>30</v>
      </c>
      <c r="D44" s="38">
        <f>SUM(D45)</f>
        <v>30</v>
      </c>
      <c r="E44" s="38">
        <v>0</v>
      </c>
      <c r="F44" s="38">
        <v>0</v>
      </c>
    </row>
    <row r="45" spans="1:6" x14ac:dyDescent="0.25">
      <c r="A45" s="37">
        <v>322</v>
      </c>
      <c r="B45" s="37" t="s">
        <v>53</v>
      </c>
      <c r="C45" s="38">
        <v>30</v>
      </c>
      <c r="D45" s="38">
        <v>30</v>
      </c>
      <c r="E45" s="38">
        <v>0</v>
      </c>
      <c r="F45" s="38">
        <v>0</v>
      </c>
    </row>
    <row r="46" spans="1:6" x14ac:dyDescent="0.25">
      <c r="A46" s="36">
        <v>3221</v>
      </c>
      <c r="B46" s="36" t="s">
        <v>86</v>
      </c>
      <c r="C46" s="39">
        <v>0</v>
      </c>
      <c r="D46" s="39">
        <v>0</v>
      </c>
      <c r="E46" s="39">
        <v>0</v>
      </c>
      <c r="F46" s="39">
        <v>0</v>
      </c>
    </row>
    <row r="47" spans="1:6" x14ac:dyDescent="0.25">
      <c r="A47" s="118" t="s">
        <v>130</v>
      </c>
      <c r="B47" s="118"/>
      <c r="C47" s="17">
        <f>SUM(C44)</f>
        <v>30</v>
      </c>
      <c r="D47" s="17">
        <f>SUM(D44)</f>
        <v>30</v>
      </c>
      <c r="E47" s="17">
        <f>SUM(E44)</f>
        <v>0</v>
      </c>
      <c r="F47" s="17">
        <v>0</v>
      </c>
    </row>
    <row r="48" spans="1:6" x14ac:dyDescent="0.25">
      <c r="A48" s="86"/>
      <c r="B48" s="86"/>
      <c r="C48" s="87"/>
      <c r="D48" s="87"/>
      <c r="E48" s="87"/>
      <c r="F48" s="87"/>
    </row>
    <row r="49" spans="1:6" x14ac:dyDescent="0.25">
      <c r="A49" s="130" t="s">
        <v>181</v>
      </c>
      <c r="B49" s="131"/>
      <c r="C49" s="131"/>
      <c r="D49" s="131"/>
      <c r="E49" s="131"/>
      <c r="F49" s="131"/>
    </row>
    <row r="50" spans="1:6" ht="48" customHeight="1" x14ac:dyDescent="0.25">
      <c r="A50" s="18" t="s">
        <v>110</v>
      </c>
      <c r="B50" s="28" t="s">
        <v>11</v>
      </c>
      <c r="C50" s="19" t="s">
        <v>166</v>
      </c>
      <c r="D50" s="19" t="s">
        <v>167</v>
      </c>
      <c r="E50" s="19" t="s">
        <v>168</v>
      </c>
      <c r="F50" s="28" t="s">
        <v>12</v>
      </c>
    </row>
    <row r="51" spans="1:6" x14ac:dyDescent="0.25">
      <c r="A51" s="96">
        <v>1</v>
      </c>
      <c r="B51" s="97"/>
      <c r="C51" s="77">
        <v>2</v>
      </c>
      <c r="D51" s="77">
        <v>3</v>
      </c>
      <c r="E51" s="77">
        <v>4</v>
      </c>
      <c r="F51" s="77" t="s">
        <v>106</v>
      </c>
    </row>
    <row r="52" spans="1:6" x14ac:dyDescent="0.25">
      <c r="A52" s="11">
        <v>32</v>
      </c>
      <c r="B52" s="9" t="s">
        <v>48</v>
      </c>
      <c r="C52" s="9">
        <v>0</v>
      </c>
      <c r="D52" s="9">
        <f>SUM(D53)</f>
        <v>0</v>
      </c>
      <c r="E52" s="20">
        <f>SUM(E53)</f>
        <v>0</v>
      </c>
      <c r="F52" s="9">
        <v>0</v>
      </c>
    </row>
    <row r="53" spans="1:6" x14ac:dyDescent="0.25">
      <c r="A53" s="11">
        <v>322</v>
      </c>
      <c r="B53" s="9" t="s">
        <v>53</v>
      </c>
      <c r="C53" s="9">
        <v>0</v>
      </c>
      <c r="D53" s="9">
        <f>SUM(D54)</f>
        <v>0</v>
      </c>
      <c r="E53" s="20">
        <f>SUM(E54)</f>
        <v>0</v>
      </c>
      <c r="F53" s="9">
        <v>0</v>
      </c>
    </row>
    <row r="54" spans="1:6" x14ac:dyDescent="0.25">
      <c r="A54" s="12">
        <v>3222</v>
      </c>
      <c r="B54" s="10" t="s">
        <v>54</v>
      </c>
      <c r="C54" s="10">
        <v>0</v>
      </c>
      <c r="D54" s="10">
        <v>0</v>
      </c>
      <c r="E54" s="21">
        <v>0</v>
      </c>
      <c r="F54" s="10">
        <v>0</v>
      </c>
    </row>
    <row r="55" spans="1:6" x14ac:dyDescent="0.25">
      <c r="A55" s="132" t="s">
        <v>130</v>
      </c>
      <c r="B55" s="133"/>
      <c r="C55" s="9">
        <v>0</v>
      </c>
      <c r="D55" s="9">
        <f>SUM(D52)</f>
        <v>0</v>
      </c>
      <c r="E55" s="20">
        <f>SUM(E52)</f>
        <v>0</v>
      </c>
      <c r="F55" s="9">
        <v>0</v>
      </c>
    </row>
    <row r="57" spans="1:6" x14ac:dyDescent="0.25">
      <c r="A57" s="122" t="s">
        <v>131</v>
      </c>
      <c r="B57" s="122"/>
      <c r="C57" s="122"/>
      <c r="D57" s="122"/>
      <c r="E57" s="122"/>
      <c r="F57" s="122"/>
    </row>
    <row r="58" spans="1:6" ht="48" customHeight="1" x14ac:dyDescent="0.25">
      <c r="A58" s="18" t="s">
        <v>110</v>
      </c>
      <c r="B58" s="28" t="s">
        <v>11</v>
      </c>
      <c r="C58" s="19" t="s">
        <v>166</v>
      </c>
      <c r="D58" s="19" t="s">
        <v>167</v>
      </c>
      <c r="E58" s="19" t="s">
        <v>168</v>
      </c>
      <c r="F58" s="28" t="s">
        <v>12</v>
      </c>
    </row>
    <row r="59" spans="1:6" x14ac:dyDescent="0.25">
      <c r="A59" s="101">
        <v>1</v>
      </c>
      <c r="B59" s="101"/>
      <c r="C59" s="23">
        <v>2</v>
      </c>
      <c r="D59" s="23">
        <v>3</v>
      </c>
      <c r="E59" s="23">
        <v>4</v>
      </c>
      <c r="F59" s="23" t="s">
        <v>106</v>
      </c>
    </row>
    <row r="60" spans="1:6" x14ac:dyDescent="0.25">
      <c r="A60" s="11">
        <v>32</v>
      </c>
      <c r="B60" s="9" t="s">
        <v>48</v>
      </c>
      <c r="C60" s="20">
        <f>SUM(C61+C65+C68)</f>
        <v>43650</v>
      </c>
      <c r="D60" s="20">
        <f>SUM(D61+D65+D68)</f>
        <v>43650</v>
      </c>
      <c r="E60" s="20">
        <f>SUM(E61+E65+E68)</f>
        <v>28019</v>
      </c>
      <c r="F60" s="20">
        <f>SUM(E60/D60*100)</f>
        <v>64.190148911798389</v>
      </c>
    </row>
    <row r="61" spans="1:6" x14ac:dyDescent="0.25">
      <c r="A61" s="11">
        <v>322</v>
      </c>
      <c r="B61" s="9" t="s">
        <v>53</v>
      </c>
      <c r="C61" s="20">
        <v>33820</v>
      </c>
      <c r="D61" s="20">
        <v>33820</v>
      </c>
      <c r="E61" s="20">
        <f>SUM(E62:E64)</f>
        <v>23557</v>
      </c>
      <c r="F61" s="20">
        <f>SUM(E61/D61*100)</f>
        <v>69.654050857480769</v>
      </c>
    </row>
    <row r="62" spans="1:6" x14ac:dyDescent="0.25">
      <c r="A62" s="12">
        <v>3221</v>
      </c>
      <c r="B62" s="10" t="s">
        <v>86</v>
      </c>
      <c r="C62" s="21">
        <v>0</v>
      </c>
      <c r="D62" s="21">
        <v>0</v>
      </c>
      <c r="E62" s="21">
        <v>649</v>
      </c>
      <c r="F62" s="21">
        <v>0</v>
      </c>
    </row>
    <row r="63" spans="1:6" x14ac:dyDescent="0.25">
      <c r="A63" s="12">
        <v>3222</v>
      </c>
      <c r="B63" s="10" t="s">
        <v>54</v>
      </c>
      <c r="C63" s="21">
        <v>0</v>
      </c>
      <c r="D63" s="21">
        <v>0</v>
      </c>
      <c r="E63" s="21">
        <v>22908</v>
      </c>
      <c r="F63" s="21">
        <v>0</v>
      </c>
    </row>
    <row r="64" spans="1:6" x14ac:dyDescent="0.25">
      <c r="A64" s="12">
        <v>3225</v>
      </c>
      <c r="B64" s="10" t="s">
        <v>56</v>
      </c>
      <c r="C64" s="21">
        <v>0</v>
      </c>
      <c r="D64" s="21">
        <v>0</v>
      </c>
      <c r="E64" s="21">
        <v>0</v>
      </c>
      <c r="F64" s="21">
        <v>0</v>
      </c>
    </row>
    <row r="65" spans="1:6" x14ac:dyDescent="0.25">
      <c r="A65" s="11">
        <v>323</v>
      </c>
      <c r="B65" s="9" t="s">
        <v>58</v>
      </c>
      <c r="C65" s="20">
        <v>830</v>
      </c>
      <c r="D65" s="20">
        <v>830</v>
      </c>
      <c r="E65" s="20">
        <f>SUM(E66:E67)</f>
        <v>162</v>
      </c>
      <c r="F65" s="20">
        <f>SUM(E65/D65*100)</f>
        <v>19.518072289156628</v>
      </c>
    </row>
    <row r="66" spans="1:6" x14ac:dyDescent="0.25">
      <c r="A66" s="12">
        <v>3234</v>
      </c>
      <c r="B66" s="10" t="s">
        <v>61</v>
      </c>
      <c r="C66" s="21">
        <v>0</v>
      </c>
      <c r="D66" s="21">
        <v>0</v>
      </c>
      <c r="E66" s="21">
        <v>162</v>
      </c>
      <c r="F66" s="21">
        <v>0</v>
      </c>
    </row>
    <row r="67" spans="1:6" x14ac:dyDescent="0.25">
      <c r="A67" s="12">
        <v>3236</v>
      </c>
      <c r="B67" s="10" t="s">
        <v>63</v>
      </c>
      <c r="C67" s="21">
        <v>0</v>
      </c>
      <c r="D67" s="21">
        <v>0</v>
      </c>
      <c r="E67" s="21">
        <v>0</v>
      </c>
      <c r="F67" s="21">
        <v>0</v>
      </c>
    </row>
    <row r="68" spans="1:6" x14ac:dyDescent="0.25">
      <c r="A68" s="11">
        <v>329</v>
      </c>
      <c r="B68" s="9" t="s">
        <v>146</v>
      </c>
      <c r="C68" s="20">
        <v>9000</v>
      </c>
      <c r="D68" s="20">
        <v>9000</v>
      </c>
      <c r="E68" s="20">
        <f>SUM(E69)</f>
        <v>4300</v>
      </c>
      <c r="F68" s="20">
        <f>SUM(E68/D68*100)</f>
        <v>47.777777777777779</v>
      </c>
    </row>
    <row r="69" spans="1:6" x14ac:dyDescent="0.25">
      <c r="A69" s="12">
        <v>3299</v>
      </c>
      <c r="B69" s="10" t="s">
        <v>147</v>
      </c>
      <c r="C69" s="21">
        <v>0</v>
      </c>
      <c r="D69" s="21">
        <v>0</v>
      </c>
      <c r="E69" s="21">
        <v>4300</v>
      </c>
      <c r="F69" s="21">
        <v>0</v>
      </c>
    </row>
    <row r="70" spans="1:6" x14ac:dyDescent="0.25">
      <c r="A70" s="118" t="s">
        <v>130</v>
      </c>
      <c r="B70" s="119"/>
      <c r="C70" s="20">
        <f>SUM(C60)</f>
        <v>43650</v>
      </c>
      <c r="D70" s="20">
        <f>SUM(D60)</f>
        <v>43650</v>
      </c>
      <c r="E70" s="20">
        <f>SUM(E60)</f>
        <v>28019</v>
      </c>
      <c r="F70" s="20">
        <f>SUM(E70/D70*100)</f>
        <v>64.190148911798389</v>
      </c>
    </row>
    <row r="72" spans="1:6" x14ac:dyDescent="0.25">
      <c r="A72" s="122" t="s">
        <v>117</v>
      </c>
      <c r="B72" s="99"/>
      <c r="C72" s="99"/>
      <c r="D72" s="99"/>
      <c r="E72" s="99"/>
      <c r="F72" s="99"/>
    </row>
    <row r="73" spans="1:6" ht="48" customHeight="1" x14ac:dyDescent="0.25">
      <c r="A73" s="18" t="s">
        <v>110</v>
      </c>
      <c r="B73" s="28" t="s">
        <v>11</v>
      </c>
      <c r="C73" s="19" t="s">
        <v>166</v>
      </c>
      <c r="D73" s="19" t="s">
        <v>167</v>
      </c>
      <c r="E73" s="19" t="s">
        <v>168</v>
      </c>
      <c r="F73" s="28" t="s">
        <v>12</v>
      </c>
    </row>
    <row r="74" spans="1:6" x14ac:dyDescent="0.25">
      <c r="A74" s="101">
        <v>1</v>
      </c>
      <c r="B74" s="101"/>
      <c r="C74" s="23">
        <v>2</v>
      </c>
      <c r="D74" s="23">
        <v>3</v>
      </c>
      <c r="E74" s="23">
        <v>4</v>
      </c>
      <c r="F74" s="23" t="s">
        <v>106</v>
      </c>
    </row>
    <row r="75" spans="1:6" x14ac:dyDescent="0.25">
      <c r="A75" s="11">
        <v>31</v>
      </c>
      <c r="B75" s="9" t="s">
        <v>40</v>
      </c>
      <c r="C75" s="33">
        <f>SUM(C76+C80+C82)</f>
        <v>2066086</v>
      </c>
      <c r="D75" s="33">
        <f>SUM(D76+D80+D82)</f>
        <v>2066086</v>
      </c>
      <c r="E75" s="33">
        <f>SUM(E76+E80+E82)</f>
        <v>1060999</v>
      </c>
      <c r="F75" s="33">
        <f>SUM(E75/D75*100)</f>
        <v>51.353089852019721</v>
      </c>
    </row>
    <row r="76" spans="1:6" x14ac:dyDescent="0.25">
      <c r="A76" s="11">
        <v>311</v>
      </c>
      <c r="B76" s="9" t="s">
        <v>41</v>
      </c>
      <c r="C76" s="33">
        <v>1694405</v>
      </c>
      <c r="D76" s="33">
        <v>1694405</v>
      </c>
      <c r="E76" s="33">
        <f>SUM(E77:E79)</f>
        <v>880644</v>
      </c>
      <c r="F76" s="33">
        <f>SUM(E76/D76*100)</f>
        <v>51.973642665124331</v>
      </c>
    </row>
    <row r="77" spans="1:6" x14ac:dyDescent="0.25">
      <c r="A77" s="12">
        <v>3111</v>
      </c>
      <c r="B77" s="10" t="s">
        <v>42</v>
      </c>
      <c r="C77" s="32">
        <v>0</v>
      </c>
      <c r="D77" s="32"/>
      <c r="E77" s="32">
        <v>847783</v>
      </c>
      <c r="F77" s="32"/>
    </row>
    <row r="78" spans="1:6" x14ac:dyDescent="0.25">
      <c r="A78" s="12">
        <v>3113</v>
      </c>
      <c r="B78" s="10" t="s">
        <v>43</v>
      </c>
      <c r="C78" s="32">
        <v>0</v>
      </c>
      <c r="D78" s="32"/>
      <c r="E78" s="32">
        <v>19139</v>
      </c>
      <c r="F78" s="32"/>
    </row>
    <row r="79" spans="1:6" x14ac:dyDescent="0.25">
      <c r="A79" s="12">
        <v>3114</v>
      </c>
      <c r="B79" s="10" t="s">
        <v>44</v>
      </c>
      <c r="C79" s="32">
        <v>0</v>
      </c>
      <c r="D79" s="32"/>
      <c r="E79" s="32">
        <v>13722</v>
      </c>
      <c r="F79" s="32"/>
    </row>
    <row r="80" spans="1:6" x14ac:dyDescent="0.25">
      <c r="A80" s="11">
        <v>312</v>
      </c>
      <c r="B80" s="9" t="s">
        <v>45</v>
      </c>
      <c r="C80" s="33">
        <v>92104</v>
      </c>
      <c r="D80" s="33">
        <v>92104</v>
      </c>
      <c r="E80" s="33">
        <f>SUM(E81)</f>
        <v>35049</v>
      </c>
      <c r="F80" s="33">
        <f>SUM(E80/D80*100)</f>
        <v>38.053721879614351</v>
      </c>
    </row>
    <row r="81" spans="1:6" x14ac:dyDescent="0.25">
      <c r="A81" s="12">
        <v>3121</v>
      </c>
      <c r="B81" s="10" t="s">
        <v>45</v>
      </c>
      <c r="C81" s="32">
        <v>0</v>
      </c>
      <c r="D81" s="32"/>
      <c r="E81" s="32">
        <v>35049</v>
      </c>
      <c r="F81" s="32"/>
    </row>
    <row r="82" spans="1:6" x14ac:dyDescent="0.25">
      <c r="A82" s="11">
        <v>313</v>
      </c>
      <c r="B82" s="9" t="s">
        <v>46</v>
      </c>
      <c r="C82" s="33">
        <v>279577</v>
      </c>
      <c r="D82" s="33">
        <v>279577</v>
      </c>
      <c r="E82" s="33">
        <f>SUM(E83)</f>
        <v>145306</v>
      </c>
      <c r="F82" s="33">
        <f>SUM(E82/D82*100)</f>
        <v>51.973517134814387</v>
      </c>
    </row>
    <row r="83" spans="1:6" x14ac:dyDescent="0.25">
      <c r="A83" s="12">
        <v>3132</v>
      </c>
      <c r="B83" s="10" t="s">
        <v>47</v>
      </c>
      <c r="C83" s="32">
        <v>0</v>
      </c>
      <c r="D83" s="32"/>
      <c r="E83" s="32">
        <v>145306</v>
      </c>
      <c r="F83" s="32"/>
    </row>
    <row r="84" spans="1:6" x14ac:dyDescent="0.25">
      <c r="A84" s="11">
        <v>32</v>
      </c>
      <c r="B84" s="9" t="s">
        <v>48</v>
      </c>
      <c r="C84" s="33">
        <f>SUM(C85+C88+C90+C92)</f>
        <v>300356</v>
      </c>
      <c r="D84" s="33">
        <f>SUM(D85+D88+D90+D92)</f>
        <v>300356</v>
      </c>
      <c r="E84" s="33">
        <f>SUM(E85+E88+E90+E92)</f>
        <v>147405</v>
      </c>
      <c r="F84" s="33"/>
    </row>
    <row r="85" spans="1:6" x14ac:dyDescent="0.25">
      <c r="A85" s="11">
        <v>321</v>
      </c>
      <c r="B85" s="9" t="s">
        <v>49</v>
      </c>
      <c r="C85" s="33">
        <v>274390</v>
      </c>
      <c r="D85" s="33">
        <v>274390</v>
      </c>
      <c r="E85" s="33">
        <f>SUM(E86:E87)</f>
        <v>141417</v>
      </c>
      <c r="F85" s="33">
        <f>SUM(E85/D85*100)</f>
        <v>51.538685812165163</v>
      </c>
    </row>
    <row r="86" spans="1:6" x14ac:dyDescent="0.25">
      <c r="A86" s="12">
        <v>3211</v>
      </c>
      <c r="B86" s="10" t="s">
        <v>50</v>
      </c>
      <c r="C86" s="32">
        <v>0</v>
      </c>
      <c r="D86" s="32"/>
      <c r="E86" s="32">
        <v>1828</v>
      </c>
      <c r="F86" s="32"/>
    </row>
    <row r="87" spans="1:6" x14ac:dyDescent="0.25">
      <c r="A87" s="12">
        <v>3212</v>
      </c>
      <c r="B87" s="10" t="s">
        <v>51</v>
      </c>
      <c r="C87" s="32">
        <v>0</v>
      </c>
      <c r="D87" s="32"/>
      <c r="E87" s="32">
        <v>139589</v>
      </c>
      <c r="F87" s="32"/>
    </row>
    <row r="88" spans="1:6" x14ac:dyDescent="0.25">
      <c r="A88" s="11">
        <v>322</v>
      </c>
      <c r="B88" s="9" t="s">
        <v>53</v>
      </c>
      <c r="C88" s="33">
        <v>12210</v>
      </c>
      <c r="D88" s="33">
        <v>12210</v>
      </c>
      <c r="E88" s="33">
        <f>SUM(E89)</f>
        <v>0</v>
      </c>
      <c r="F88" s="33">
        <f>SUM(E88/D88*100)</f>
        <v>0</v>
      </c>
    </row>
    <row r="89" spans="1:6" x14ac:dyDescent="0.25">
      <c r="A89" s="12">
        <v>3225</v>
      </c>
      <c r="B89" s="10" t="s">
        <v>56</v>
      </c>
      <c r="C89" s="32">
        <v>0</v>
      </c>
      <c r="D89" s="32"/>
      <c r="E89" s="32">
        <v>0</v>
      </c>
      <c r="F89" s="32"/>
    </row>
    <row r="90" spans="1:6" x14ac:dyDescent="0.25">
      <c r="A90" s="11">
        <v>323</v>
      </c>
      <c r="B90" s="9" t="s">
        <v>58</v>
      </c>
      <c r="C90" s="33">
        <v>2800</v>
      </c>
      <c r="D90" s="33">
        <v>2800</v>
      </c>
      <c r="E90" s="33">
        <f>SUM(E91)</f>
        <v>450</v>
      </c>
      <c r="F90" s="33">
        <v>0</v>
      </c>
    </row>
    <row r="91" spans="1:6" x14ac:dyDescent="0.25">
      <c r="A91" s="12">
        <v>3236</v>
      </c>
      <c r="B91" s="10" t="s">
        <v>63</v>
      </c>
      <c r="C91" s="32"/>
      <c r="D91" s="32"/>
      <c r="E91" s="32">
        <v>450</v>
      </c>
      <c r="F91" s="32"/>
    </row>
    <row r="92" spans="1:6" x14ac:dyDescent="0.25">
      <c r="A92" s="11">
        <v>329</v>
      </c>
      <c r="B92" s="9" t="s">
        <v>88</v>
      </c>
      <c r="C92" s="33">
        <v>10956</v>
      </c>
      <c r="D92" s="33">
        <v>10956</v>
      </c>
      <c r="E92" s="33">
        <f>SUM(E93)</f>
        <v>5538</v>
      </c>
      <c r="F92" s="33">
        <f>SUM(E92/D92*100)</f>
        <v>50.547645125958375</v>
      </c>
    </row>
    <row r="93" spans="1:6" x14ac:dyDescent="0.25">
      <c r="A93" s="12">
        <v>3295</v>
      </c>
      <c r="B93" s="10" t="s">
        <v>70</v>
      </c>
      <c r="C93" s="32">
        <v>0</v>
      </c>
      <c r="D93" s="32"/>
      <c r="E93" s="32">
        <v>5538</v>
      </c>
      <c r="F93" s="32"/>
    </row>
    <row r="94" spans="1:6" x14ac:dyDescent="0.25">
      <c r="A94" s="11">
        <v>37</v>
      </c>
      <c r="B94" s="9" t="s">
        <v>75</v>
      </c>
      <c r="C94" s="33">
        <f>SUM(C95)</f>
        <v>11800</v>
      </c>
      <c r="D94" s="33">
        <f>SUM(D95)</f>
        <v>11800</v>
      </c>
      <c r="E94" s="33">
        <f>SUM(E95)</f>
        <v>4842</v>
      </c>
      <c r="F94" s="33">
        <f>SUM(E94/D94*100)</f>
        <v>41.033898305084747</v>
      </c>
    </row>
    <row r="95" spans="1:6" x14ac:dyDescent="0.25">
      <c r="A95" s="11">
        <v>372</v>
      </c>
      <c r="B95" s="9" t="s">
        <v>89</v>
      </c>
      <c r="C95" s="33">
        <v>11800</v>
      </c>
      <c r="D95" s="33">
        <v>11800</v>
      </c>
      <c r="E95" s="33">
        <f>SUM(E96)</f>
        <v>4842</v>
      </c>
      <c r="F95" s="33">
        <f>SUM(E95/D95*100)</f>
        <v>41.033898305084747</v>
      </c>
    </row>
    <row r="96" spans="1:6" x14ac:dyDescent="0.25">
      <c r="A96" s="12">
        <v>3722</v>
      </c>
      <c r="B96" s="10" t="s">
        <v>76</v>
      </c>
      <c r="C96" s="32">
        <v>0</v>
      </c>
      <c r="D96" s="32"/>
      <c r="E96" s="32">
        <v>4842</v>
      </c>
      <c r="F96" s="32"/>
    </row>
    <row r="97" spans="1:6" x14ac:dyDescent="0.25">
      <c r="A97" s="134" t="s">
        <v>143</v>
      </c>
      <c r="B97" s="135"/>
      <c r="C97" s="33">
        <f>SUM(C75+C84+C94)</f>
        <v>2378242</v>
      </c>
      <c r="D97" s="33">
        <f>SUM(D75+D84+D94)</f>
        <v>2378242</v>
      </c>
      <c r="E97" s="33">
        <f>SUM(E75+E84+E94)</f>
        <v>1213246</v>
      </c>
      <c r="F97" s="33">
        <f>SUM(E97/D97*100)</f>
        <v>51.014404757800094</v>
      </c>
    </row>
    <row r="98" spans="1:6" x14ac:dyDescent="0.25">
      <c r="A98" s="67"/>
      <c r="B98" s="68"/>
      <c r="C98" s="66"/>
      <c r="D98" s="66"/>
      <c r="E98" s="66"/>
      <c r="F98" s="66"/>
    </row>
    <row r="99" spans="1:6" x14ac:dyDescent="0.25">
      <c r="A99" s="136" t="s">
        <v>133</v>
      </c>
      <c r="B99" s="136"/>
      <c r="C99" s="136"/>
      <c r="D99" s="136"/>
      <c r="E99" s="136"/>
      <c r="F99" s="136"/>
    </row>
    <row r="100" spans="1:6" x14ac:dyDescent="0.25">
      <c r="A100" s="122" t="s">
        <v>109</v>
      </c>
      <c r="B100" s="122"/>
      <c r="C100" s="122"/>
      <c r="D100" s="122"/>
      <c r="E100" s="122"/>
      <c r="F100" s="122"/>
    </row>
    <row r="101" spans="1:6" ht="48" customHeight="1" x14ac:dyDescent="0.25">
      <c r="A101" s="18" t="s">
        <v>110</v>
      </c>
      <c r="B101" s="28" t="s">
        <v>11</v>
      </c>
      <c r="C101" s="19" t="s">
        <v>166</v>
      </c>
      <c r="D101" s="19" t="s">
        <v>167</v>
      </c>
      <c r="E101" s="19" t="s">
        <v>168</v>
      </c>
      <c r="F101" s="28" t="s">
        <v>12</v>
      </c>
    </row>
    <row r="102" spans="1:6" x14ac:dyDescent="0.25">
      <c r="A102" s="101">
        <v>1</v>
      </c>
      <c r="B102" s="126"/>
      <c r="C102" s="23">
        <v>2</v>
      </c>
      <c r="D102" s="23">
        <v>3</v>
      </c>
      <c r="E102" s="23">
        <v>4</v>
      </c>
      <c r="F102" s="23" t="s">
        <v>106</v>
      </c>
    </row>
    <row r="103" spans="1:6" x14ac:dyDescent="0.25">
      <c r="A103" s="9">
        <v>42</v>
      </c>
      <c r="B103" s="9" t="s">
        <v>77</v>
      </c>
      <c r="C103" s="20">
        <f>SUM(C104+C107)</f>
        <v>20000</v>
      </c>
      <c r="D103" s="20">
        <f>SUM(D104+D107)</f>
        <v>20000</v>
      </c>
      <c r="E103" s="20">
        <f>SUM(E104+E107)</f>
        <v>0</v>
      </c>
      <c r="F103" s="20">
        <f>SUM(E103/D103*100)</f>
        <v>0</v>
      </c>
    </row>
    <row r="104" spans="1:6" x14ac:dyDescent="0.25">
      <c r="A104" s="9">
        <v>422</v>
      </c>
      <c r="B104" s="9" t="s">
        <v>78</v>
      </c>
      <c r="C104" s="20">
        <v>20000</v>
      </c>
      <c r="D104" s="20">
        <v>20000</v>
      </c>
      <c r="E104" s="20">
        <f>SUM(E105:E106)</f>
        <v>0</v>
      </c>
      <c r="F104" s="20">
        <v>0</v>
      </c>
    </row>
    <row r="105" spans="1:6" x14ac:dyDescent="0.25">
      <c r="A105" s="10">
        <v>4221</v>
      </c>
      <c r="B105" s="10" t="s">
        <v>79</v>
      </c>
      <c r="C105" s="21">
        <v>0</v>
      </c>
      <c r="D105" s="21"/>
      <c r="E105" s="21">
        <v>0</v>
      </c>
      <c r="F105" s="21"/>
    </row>
    <row r="106" spans="1:6" x14ac:dyDescent="0.25">
      <c r="A106" s="10">
        <v>4227</v>
      </c>
      <c r="B106" s="10" t="s">
        <v>80</v>
      </c>
      <c r="C106" s="21">
        <v>0</v>
      </c>
      <c r="D106" s="21"/>
      <c r="E106" s="21">
        <v>0</v>
      </c>
      <c r="F106" s="21"/>
    </row>
    <row r="107" spans="1:6" x14ac:dyDescent="0.25">
      <c r="A107" s="9">
        <v>424</v>
      </c>
      <c r="B107" s="9" t="s">
        <v>90</v>
      </c>
      <c r="C107" s="20">
        <f>SUM(C108)</f>
        <v>0</v>
      </c>
      <c r="D107" s="20">
        <v>0</v>
      </c>
      <c r="E107" s="20">
        <f>SUM(E108)</f>
        <v>0</v>
      </c>
      <c r="F107" s="20">
        <v>0</v>
      </c>
    </row>
    <row r="108" spans="1:6" x14ac:dyDescent="0.25">
      <c r="A108" s="10">
        <v>4241</v>
      </c>
      <c r="B108" s="10" t="s">
        <v>81</v>
      </c>
      <c r="C108" s="21">
        <v>0</v>
      </c>
      <c r="D108" s="21"/>
      <c r="E108" s="21">
        <v>0</v>
      </c>
      <c r="F108" s="21"/>
    </row>
    <row r="109" spans="1:6" x14ac:dyDescent="0.25">
      <c r="A109" s="9">
        <v>45</v>
      </c>
      <c r="B109" s="9" t="s">
        <v>165</v>
      </c>
      <c r="C109" s="20">
        <f>SUM(C110)</f>
        <v>0</v>
      </c>
      <c r="D109" s="20">
        <f>SUM(D110)</f>
        <v>0</v>
      </c>
      <c r="E109" s="20">
        <f>SUM(E110)</f>
        <v>0</v>
      </c>
      <c r="F109" s="20">
        <v>0</v>
      </c>
    </row>
    <row r="110" spans="1:6" x14ac:dyDescent="0.25">
      <c r="A110" s="9">
        <v>451</v>
      </c>
      <c r="B110" s="9" t="s">
        <v>134</v>
      </c>
      <c r="C110" s="20">
        <v>0</v>
      </c>
      <c r="D110" s="20">
        <v>0</v>
      </c>
      <c r="E110" s="20">
        <f>SUM(E111)</f>
        <v>0</v>
      </c>
      <c r="F110" s="20">
        <v>0</v>
      </c>
    </row>
    <row r="111" spans="1:6" x14ac:dyDescent="0.25">
      <c r="A111" s="10">
        <v>4511</v>
      </c>
      <c r="B111" s="10" t="s">
        <v>82</v>
      </c>
      <c r="C111" s="21">
        <v>0</v>
      </c>
      <c r="D111" s="21"/>
      <c r="E111" s="21">
        <v>0</v>
      </c>
      <c r="F111" s="21"/>
    </row>
    <row r="112" spans="1:6" x14ac:dyDescent="0.25">
      <c r="A112" s="132" t="s">
        <v>144</v>
      </c>
      <c r="B112" s="137"/>
      <c r="C112" s="33">
        <f>SUM(C103+C109)</f>
        <v>20000</v>
      </c>
      <c r="D112" s="33">
        <f>SUM(D103+D109)</f>
        <v>20000</v>
      </c>
      <c r="E112" s="33">
        <f>SUM(E103+E109)</f>
        <v>0</v>
      </c>
      <c r="F112" s="33">
        <f>SUM(E112/D112*100)</f>
        <v>0</v>
      </c>
    </row>
    <row r="114" spans="1:6" x14ac:dyDescent="0.25">
      <c r="A114" s="122" t="s">
        <v>117</v>
      </c>
      <c r="B114" s="122"/>
      <c r="C114" s="122"/>
      <c r="D114" s="122"/>
      <c r="E114" s="122"/>
      <c r="F114" s="122"/>
    </row>
    <row r="115" spans="1:6" ht="47.25" customHeight="1" x14ac:dyDescent="0.25">
      <c r="A115" s="18" t="s">
        <v>110</v>
      </c>
      <c r="B115" s="19" t="s">
        <v>11</v>
      </c>
      <c r="C115" s="19" t="s">
        <v>166</v>
      </c>
      <c r="D115" s="19" t="s">
        <v>167</v>
      </c>
      <c r="E115" s="19" t="s">
        <v>168</v>
      </c>
      <c r="F115" s="19" t="s">
        <v>12</v>
      </c>
    </row>
    <row r="116" spans="1:6" x14ac:dyDescent="0.25">
      <c r="A116" s="101">
        <v>1</v>
      </c>
      <c r="B116" s="126"/>
      <c r="C116" s="23">
        <v>2</v>
      </c>
      <c r="D116" s="23">
        <v>3</v>
      </c>
      <c r="E116" s="23">
        <v>4</v>
      </c>
      <c r="F116" s="23" t="s">
        <v>106</v>
      </c>
    </row>
    <row r="117" spans="1:6" x14ac:dyDescent="0.25">
      <c r="A117" s="11">
        <v>42</v>
      </c>
      <c r="B117" s="9" t="s">
        <v>77</v>
      </c>
      <c r="C117" s="20">
        <f>SUM(C118+C120)</f>
        <v>20950</v>
      </c>
      <c r="D117" s="20">
        <f>SUM(D118+D120)</f>
        <v>20950</v>
      </c>
      <c r="E117" s="20">
        <f>SUM(E118+E120)</f>
        <v>2782</v>
      </c>
      <c r="F117" s="20">
        <f>SUM(E117/D117*100)</f>
        <v>13.279236276849643</v>
      </c>
    </row>
    <row r="118" spans="1:6" x14ac:dyDescent="0.25">
      <c r="A118" s="11">
        <v>422</v>
      </c>
      <c r="B118" s="9" t="s">
        <v>78</v>
      </c>
      <c r="C118" s="20">
        <v>9900</v>
      </c>
      <c r="D118" s="20">
        <v>9900</v>
      </c>
      <c r="E118" s="20">
        <f>SUM(E119)</f>
        <v>0</v>
      </c>
      <c r="F118" s="20">
        <f>SUM(E118/D118*100)</f>
        <v>0</v>
      </c>
    </row>
    <row r="119" spans="1:6" x14ac:dyDescent="0.25">
      <c r="A119" s="12">
        <v>4221</v>
      </c>
      <c r="B119" s="10" t="s">
        <v>79</v>
      </c>
      <c r="C119" s="21">
        <v>0</v>
      </c>
      <c r="D119" s="21"/>
      <c r="E119" s="21">
        <v>0</v>
      </c>
      <c r="F119" s="21"/>
    </row>
    <row r="120" spans="1:6" x14ac:dyDescent="0.25">
      <c r="A120" s="11">
        <v>424</v>
      </c>
      <c r="B120" s="9" t="s">
        <v>90</v>
      </c>
      <c r="C120" s="20">
        <v>11050</v>
      </c>
      <c r="D120" s="20">
        <v>11050</v>
      </c>
      <c r="E120" s="20">
        <f>SUM(E121)</f>
        <v>2782</v>
      </c>
      <c r="F120" s="20">
        <f>SUM(E120/D120*100)</f>
        <v>25.176470588235293</v>
      </c>
    </row>
    <row r="121" spans="1:6" x14ac:dyDescent="0.25">
      <c r="A121" s="12">
        <v>4241</v>
      </c>
      <c r="B121" s="10" t="s">
        <v>81</v>
      </c>
      <c r="C121" s="21">
        <v>0</v>
      </c>
      <c r="D121" s="21"/>
      <c r="E121" s="21">
        <v>2782</v>
      </c>
      <c r="F121" s="21"/>
    </row>
    <row r="122" spans="1:6" x14ac:dyDescent="0.25">
      <c r="A122" s="138" t="s">
        <v>145</v>
      </c>
      <c r="B122" s="139"/>
      <c r="C122" s="35">
        <f>SUM(C117)</f>
        <v>20950</v>
      </c>
      <c r="D122" s="35">
        <f>SUM(D117)</f>
        <v>20950</v>
      </c>
      <c r="E122" s="35">
        <f>SUM(E117)</f>
        <v>2782</v>
      </c>
      <c r="F122" s="35">
        <f>SUM(E122/D122*100)</f>
        <v>13.279236276849643</v>
      </c>
    </row>
    <row r="123" spans="1:6" x14ac:dyDescent="0.25">
      <c r="A123" s="42"/>
      <c r="B123" s="43"/>
      <c r="C123" s="44"/>
      <c r="D123" s="45"/>
      <c r="E123" s="45"/>
      <c r="F123" s="45"/>
    </row>
    <row r="124" spans="1:6" x14ac:dyDescent="0.25">
      <c r="A124" s="140" t="s">
        <v>164</v>
      </c>
      <c r="B124" s="141"/>
      <c r="C124" s="141"/>
      <c r="D124" s="141"/>
      <c r="E124" s="141"/>
      <c r="F124" s="141"/>
    </row>
    <row r="125" spans="1:6" ht="48" x14ac:dyDescent="0.25">
      <c r="A125" s="18" t="s">
        <v>110</v>
      </c>
      <c r="B125" s="19" t="s">
        <v>11</v>
      </c>
      <c r="C125" s="19" t="s">
        <v>166</v>
      </c>
      <c r="D125" s="19" t="s">
        <v>167</v>
      </c>
      <c r="E125" s="19" t="s">
        <v>168</v>
      </c>
      <c r="F125" s="19" t="s">
        <v>12</v>
      </c>
    </row>
    <row r="126" spans="1:6" x14ac:dyDescent="0.25">
      <c r="A126" s="101">
        <v>1</v>
      </c>
      <c r="B126" s="126"/>
      <c r="C126" s="31">
        <v>2</v>
      </c>
      <c r="D126" s="31">
        <v>3</v>
      </c>
      <c r="E126" s="31">
        <v>4</v>
      </c>
      <c r="F126" s="31" t="s">
        <v>106</v>
      </c>
    </row>
    <row r="127" spans="1:6" x14ac:dyDescent="0.25">
      <c r="A127" s="11">
        <v>42</v>
      </c>
      <c r="B127" s="9" t="s">
        <v>77</v>
      </c>
      <c r="C127" s="20">
        <f>SUM(C128)</f>
        <v>3000</v>
      </c>
      <c r="D127" s="20">
        <f>SUM(D128)</f>
        <v>3000</v>
      </c>
      <c r="E127" s="20">
        <v>0</v>
      </c>
      <c r="F127" s="20">
        <v>0</v>
      </c>
    </row>
    <row r="128" spans="1:6" x14ac:dyDescent="0.25">
      <c r="A128" s="11">
        <v>424</v>
      </c>
      <c r="B128" s="9" t="s">
        <v>90</v>
      </c>
      <c r="C128" s="20">
        <v>3000</v>
      </c>
      <c r="D128" s="20">
        <v>3000</v>
      </c>
      <c r="E128" s="20">
        <v>0</v>
      </c>
      <c r="F128" s="20">
        <v>0</v>
      </c>
    </row>
    <row r="129" spans="1:6" x14ac:dyDescent="0.25">
      <c r="A129" s="12">
        <v>4241</v>
      </c>
      <c r="B129" s="10" t="s">
        <v>81</v>
      </c>
      <c r="C129" s="21">
        <v>0</v>
      </c>
      <c r="D129" s="21">
        <v>0</v>
      </c>
      <c r="E129" s="21">
        <v>0</v>
      </c>
      <c r="F129" s="21"/>
    </row>
    <row r="130" spans="1:6" x14ac:dyDescent="0.25">
      <c r="A130" s="138" t="s">
        <v>145</v>
      </c>
      <c r="B130" s="139"/>
      <c r="C130" s="35">
        <f>SUM(C127)</f>
        <v>3000</v>
      </c>
      <c r="D130" s="35">
        <f>SUM(D127)</f>
        <v>3000</v>
      </c>
      <c r="E130" s="35">
        <v>0</v>
      </c>
      <c r="F130" s="35">
        <v>0</v>
      </c>
    </row>
    <row r="131" spans="1:6" x14ac:dyDescent="0.25">
      <c r="A131" s="42"/>
      <c r="B131" s="43"/>
      <c r="C131" s="44"/>
      <c r="D131" s="45"/>
      <c r="E131" s="45"/>
      <c r="F131" s="45"/>
    </row>
    <row r="132" spans="1:6" x14ac:dyDescent="0.25">
      <c r="A132" s="120" t="s">
        <v>179</v>
      </c>
      <c r="B132" s="120"/>
      <c r="C132" s="120"/>
      <c r="D132" s="120"/>
      <c r="E132" s="120"/>
      <c r="F132" s="120"/>
    </row>
    <row r="133" spans="1:6" x14ac:dyDescent="0.25">
      <c r="A133" s="29" t="s">
        <v>135</v>
      </c>
      <c r="B133" s="29"/>
      <c r="C133" s="7"/>
      <c r="D133" s="7"/>
      <c r="E133" s="7"/>
      <c r="F133" s="7"/>
    </row>
    <row r="134" spans="1:6" ht="48" customHeight="1" x14ac:dyDescent="0.25">
      <c r="A134" s="18" t="s">
        <v>110</v>
      </c>
      <c r="B134" s="19" t="s">
        <v>11</v>
      </c>
      <c r="C134" s="19" t="s">
        <v>166</v>
      </c>
      <c r="D134" s="19" t="s">
        <v>167</v>
      </c>
      <c r="E134" s="19" t="s">
        <v>168</v>
      </c>
      <c r="F134" s="19" t="s">
        <v>12</v>
      </c>
    </row>
    <row r="135" spans="1:6" x14ac:dyDescent="0.25">
      <c r="A135" s="114">
        <v>1</v>
      </c>
      <c r="B135" s="142"/>
      <c r="C135" s="26">
        <v>2</v>
      </c>
      <c r="D135" s="26">
        <v>3</v>
      </c>
      <c r="E135" s="26">
        <v>4</v>
      </c>
      <c r="F135" s="26" t="s">
        <v>106</v>
      </c>
    </row>
    <row r="136" spans="1:6" x14ac:dyDescent="0.25">
      <c r="A136" s="11">
        <v>31</v>
      </c>
      <c r="B136" s="9" t="s">
        <v>40</v>
      </c>
      <c r="C136" s="20">
        <f>SUM(C137+C139+C141)</f>
        <v>7750</v>
      </c>
      <c r="D136" s="20">
        <f>SUM(D137+D139+D141)</f>
        <v>7750</v>
      </c>
      <c r="E136" s="20">
        <f>SUM(E137+E139+E141)</f>
        <v>4689</v>
      </c>
      <c r="F136" s="20">
        <f>SUM(E136/D136*100)</f>
        <v>60.50322580645161</v>
      </c>
    </row>
    <row r="137" spans="1:6" x14ac:dyDescent="0.25">
      <c r="A137" s="11">
        <v>311</v>
      </c>
      <c r="B137" s="9" t="s">
        <v>41</v>
      </c>
      <c r="C137" s="20">
        <v>6650</v>
      </c>
      <c r="D137" s="20">
        <v>6650</v>
      </c>
      <c r="E137" s="20">
        <f>SUM(E138)</f>
        <v>4025</v>
      </c>
      <c r="F137" s="20">
        <f>SUM(E137/D137*100)</f>
        <v>60.526315789473685</v>
      </c>
    </row>
    <row r="138" spans="1:6" x14ac:dyDescent="0.25">
      <c r="A138" s="12">
        <v>3111</v>
      </c>
      <c r="B138" s="10" t="s">
        <v>42</v>
      </c>
      <c r="C138" s="21">
        <v>0</v>
      </c>
      <c r="D138" s="21"/>
      <c r="E138" s="21">
        <v>4025</v>
      </c>
      <c r="F138" s="21"/>
    </row>
    <row r="139" spans="1:6" x14ac:dyDescent="0.25">
      <c r="A139" s="11">
        <v>312</v>
      </c>
      <c r="B139" s="9" t="s">
        <v>45</v>
      </c>
      <c r="C139" s="20">
        <v>0</v>
      </c>
      <c r="D139" s="20">
        <v>0</v>
      </c>
      <c r="E139" s="20">
        <f>SUM(E140)</f>
        <v>0</v>
      </c>
      <c r="F139" s="20">
        <v>0</v>
      </c>
    </row>
    <row r="140" spans="1:6" x14ac:dyDescent="0.25">
      <c r="A140" s="12">
        <v>3121</v>
      </c>
      <c r="B140" s="10" t="s">
        <v>45</v>
      </c>
      <c r="C140" s="21">
        <v>0</v>
      </c>
      <c r="D140" s="21"/>
      <c r="E140" s="21">
        <v>0</v>
      </c>
      <c r="F140" s="21"/>
    </row>
    <row r="141" spans="1:6" x14ac:dyDescent="0.25">
      <c r="A141" s="11">
        <v>313</v>
      </c>
      <c r="B141" s="9" t="s">
        <v>46</v>
      </c>
      <c r="C141" s="20">
        <v>1100</v>
      </c>
      <c r="D141" s="20">
        <v>1100</v>
      </c>
      <c r="E141" s="20">
        <f>SUM(E142)</f>
        <v>664</v>
      </c>
      <c r="F141" s="20">
        <f>SUM(E141/D141*100)</f>
        <v>60.363636363636367</v>
      </c>
    </row>
    <row r="142" spans="1:6" x14ac:dyDescent="0.25">
      <c r="A142" s="12">
        <v>3132</v>
      </c>
      <c r="B142" s="10" t="s">
        <v>47</v>
      </c>
      <c r="C142" s="21">
        <v>0</v>
      </c>
      <c r="D142" s="21"/>
      <c r="E142" s="21">
        <v>664</v>
      </c>
      <c r="F142" s="21"/>
    </row>
    <row r="143" spans="1:6" x14ac:dyDescent="0.25">
      <c r="A143" s="11">
        <v>32</v>
      </c>
      <c r="B143" s="9" t="s">
        <v>48</v>
      </c>
      <c r="C143" s="20">
        <f>SUM(C144)</f>
        <v>1100</v>
      </c>
      <c r="D143" s="20">
        <f>SUM(D144)</f>
        <v>1100</v>
      </c>
      <c r="E143" s="20">
        <f>SUM(E144)</f>
        <v>476</v>
      </c>
      <c r="F143" s="20">
        <f>SUM(E143/D143*100)</f>
        <v>43.272727272727273</v>
      </c>
    </row>
    <row r="144" spans="1:6" x14ac:dyDescent="0.25">
      <c r="A144" s="11">
        <v>321</v>
      </c>
      <c r="B144" s="9" t="s">
        <v>49</v>
      </c>
      <c r="C144" s="20">
        <v>1100</v>
      </c>
      <c r="D144" s="20">
        <v>1100</v>
      </c>
      <c r="E144" s="20">
        <f>SUM(E145)</f>
        <v>476</v>
      </c>
      <c r="F144" s="20">
        <f>SUM(E144/D144*100)</f>
        <v>43.272727272727273</v>
      </c>
    </row>
    <row r="145" spans="1:6" x14ac:dyDescent="0.25">
      <c r="A145" s="12">
        <v>3212</v>
      </c>
      <c r="B145" s="10" t="s">
        <v>51</v>
      </c>
      <c r="C145" s="21">
        <v>0</v>
      </c>
      <c r="D145" s="21"/>
      <c r="E145" s="21">
        <v>476</v>
      </c>
      <c r="F145" s="21"/>
    </row>
    <row r="146" spans="1:6" x14ac:dyDescent="0.25">
      <c r="A146" s="134" t="s">
        <v>155</v>
      </c>
      <c r="B146" s="135"/>
      <c r="C146" s="20">
        <f>SUM(C136+C143)</f>
        <v>8850</v>
      </c>
      <c r="D146" s="20">
        <f>SUM(D136+D143)</f>
        <v>8850</v>
      </c>
      <c r="E146" s="20">
        <f>SUM(E136+E143)</f>
        <v>5165</v>
      </c>
      <c r="F146" s="20">
        <f>SUM(E146/D146*100)</f>
        <v>58.361581920903959</v>
      </c>
    </row>
    <row r="147" spans="1:6" x14ac:dyDescent="0.25">
      <c r="A147" s="7"/>
      <c r="B147" s="7"/>
      <c r="C147" s="7"/>
      <c r="D147" s="7"/>
      <c r="E147" s="7"/>
      <c r="F147" s="7"/>
    </row>
    <row r="148" spans="1:6" x14ac:dyDescent="0.25">
      <c r="A148" s="29" t="s">
        <v>117</v>
      </c>
      <c r="B148" s="29"/>
      <c r="C148" s="7"/>
      <c r="D148" s="7"/>
      <c r="E148" s="7"/>
      <c r="F148" s="7"/>
    </row>
    <row r="149" spans="1:6" ht="47.25" customHeight="1" x14ac:dyDescent="0.25">
      <c r="A149" s="18" t="s">
        <v>110</v>
      </c>
      <c r="B149" s="19" t="s">
        <v>11</v>
      </c>
      <c r="C149" s="19" t="s">
        <v>166</v>
      </c>
      <c r="D149" s="19" t="s">
        <v>167</v>
      </c>
      <c r="E149" s="19" t="s">
        <v>168</v>
      </c>
      <c r="F149" s="19" t="s">
        <v>12</v>
      </c>
    </row>
    <row r="150" spans="1:6" x14ac:dyDescent="0.25">
      <c r="A150" s="145">
        <v>1</v>
      </c>
      <c r="B150" s="146"/>
      <c r="C150" s="30">
        <v>2</v>
      </c>
      <c r="D150" s="30">
        <v>3</v>
      </c>
      <c r="E150" s="30">
        <v>4</v>
      </c>
      <c r="F150" s="30" t="s">
        <v>106</v>
      </c>
    </row>
    <row r="151" spans="1:6" x14ac:dyDescent="0.25">
      <c r="A151" s="11">
        <v>31</v>
      </c>
      <c r="B151" s="9" t="s">
        <v>40</v>
      </c>
      <c r="C151" s="20">
        <f>SUM(C152+C154+C156)</f>
        <v>52411</v>
      </c>
      <c r="D151" s="20">
        <f>SUM(D152+D154+D156)</f>
        <v>52411</v>
      </c>
      <c r="E151" s="20">
        <f>SUM(E152+E154+E156)</f>
        <v>23314</v>
      </c>
      <c r="F151" s="20">
        <f>SUM(E151/D151*100)</f>
        <v>44.483028371906663</v>
      </c>
    </row>
    <row r="152" spans="1:6" x14ac:dyDescent="0.25">
      <c r="A152" s="11">
        <v>311</v>
      </c>
      <c r="B152" s="9" t="s">
        <v>41</v>
      </c>
      <c r="C152" s="20">
        <v>41125</v>
      </c>
      <c r="D152" s="20">
        <v>41125</v>
      </c>
      <c r="E152" s="20">
        <f>SUM(E153)</f>
        <v>18725</v>
      </c>
      <c r="F152" s="20">
        <f>SUM(E152/D152*100)</f>
        <v>45.531914893617021</v>
      </c>
    </row>
    <row r="153" spans="1:6" x14ac:dyDescent="0.25">
      <c r="A153" s="12">
        <v>3111</v>
      </c>
      <c r="B153" s="10" t="s">
        <v>42</v>
      </c>
      <c r="C153" s="21">
        <v>0</v>
      </c>
      <c r="D153" s="21"/>
      <c r="E153" s="21">
        <v>18725</v>
      </c>
      <c r="F153" s="21"/>
    </row>
    <row r="154" spans="1:6" x14ac:dyDescent="0.25">
      <c r="A154" s="11">
        <v>312</v>
      </c>
      <c r="B154" s="9" t="s">
        <v>45</v>
      </c>
      <c r="C154" s="20">
        <v>4500</v>
      </c>
      <c r="D154" s="20">
        <v>4500</v>
      </c>
      <c r="E154" s="20">
        <f>SUM(E155)</f>
        <v>1500</v>
      </c>
      <c r="F154" s="20">
        <f>SUM(E154/D154*100)</f>
        <v>33.333333333333329</v>
      </c>
    </row>
    <row r="155" spans="1:6" x14ac:dyDescent="0.25">
      <c r="A155" s="12">
        <v>3121</v>
      </c>
      <c r="B155" s="10" t="s">
        <v>45</v>
      </c>
      <c r="C155" s="21">
        <v>0</v>
      </c>
      <c r="D155" s="21"/>
      <c r="E155" s="21">
        <v>1500</v>
      </c>
      <c r="F155" s="21"/>
    </row>
    <row r="156" spans="1:6" x14ac:dyDescent="0.25">
      <c r="A156" s="11">
        <v>313</v>
      </c>
      <c r="B156" s="9" t="s">
        <v>46</v>
      </c>
      <c r="C156" s="20">
        <v>6786</v>
      </c>
      <c r="D156" s="20">
        <v>6786</v>
      </c>
      <c r="E156" s="20">
        <f>SUM(E157)</f>
        <v>3089</v>
      </c>
      <c r="F156" s="20">
        <f>SUM(E156/D156*100)</f>
        <v>45.520188623636898</v>
      </c>
    </row>
    <row r="157" spans="1:6" x14ac:dyDescent="0.25">
      <c r="A157" s="12">
        <v>3132</v>
      </c>
      <c r="B157" s="10" t="s">
        <v>47</v>
      </c>
      <c r="C157" s="21">
        <v>0</v>
      </c>
      <c r="D157" s="21"/>
      <c r="E157" s="21">
        <v>3089</v>
      </c>
      <c r="F157" s="21"/>
    </row>
    <row r="158" spans="1:6" x14ac:dyDescent="0.25">
      <c r="A158" s="11">
        <v>32</v>
      </c>
      <c r="B158" s="9" t="s">
        <v>48</v>
      </c>
      <c r="C158" s="20">
        <f>SUM(C159)</f>
        <v>7100</v>
      </c>
      <c r="D158" s="20">
        <f>SUM(D159)</f>
        <v>7100</v>
      </c>
      <c r="E158" s="20">
        <f>SUM(E159)</f>
        <v>2250</v>
      </c>
      <c r="F158" s="20">
        <f>SUM(E158/D158*100)</f>
        <v>31.690140845070424</v>
      </c>
    </row>
    <row r="159" spans="1:6" x14ac:dyDescent="0.25">
      <c r="A159" s="11">
        <v>321</v>
      </c>
      <c r="B159" s="9" t="s">
        <v>49</v>
      </c>
      <c r="C159" s="20">
        <v>7100</v>
      </c>
      <c r="D159" s="20">
        <v>7100</v>
      </c>
      <c r="E159" s="20">
        <f>SUM(E160)</f>
        <v>2250</v>
      </c>
      <c r="F159" s="20">
        <f>SUM(E159/D159*100)</f>
        <v>31.690140845070424</v>
      </c>
    </row>
    <row r="160" spans="1:6" x14ac:dyDescent="0.25">
      <c r="A160" s="12">
        <v>3212</v>
      </c>
      <c r="B160" s="10" t="s">
        <v>51</v>
      </c>
      <c r="C160" s="21">
        <v>0</v>
      </c>
      <c r="D160" s="21"/>
      <c r="E160" s="21">
        <v>2250</v>
      </c>
      <c r="F160" s="21"/>
    </row>
    <row r="161" spans="1:7" x14ac:dyDescent="0.25">
      <c r="A161" s="147" t="s">
        <v>145</v>
      </c>
      <c r="B161" s="148"/>
      <c r="C161" s="20">
        <f>SUM(C151+C158)</f>
        <v>59511</v>
      </c>
      <c r="D161" s="20">
        <f>SUM(D151+D158)</f>
        <v>59511</v>
      </c>
      <c r="E161" s="20">
        <f>SUM(E151+E158)</f>
        <v>25564</v>
      </c>
      <c r="F161" s="20">
        <f>SUM(E161/D161*100)</f>
        <v>42.956764295676429</v>
      </c>
    </row>
    <row r="162" spans="1:7" x14ac:dyDescent="0.25">
      <c r="A162" s="67"/>
      <c r="B162" s="68"/>
      <c r="C162" s="49"/>
      <c r="D162" s="49"/>
      <c r="E162" s="49"/>
      <c r="F162" s="49"/>
    </row>
    <row r="163" spans="1:7" x14ac:dyDescent="0.25">
      <c r="A163" s="120" t="s">
        <v>180</v>
      </c>
      <c r="B163" s="149"/>
      <c r="C163" s="149"/>
      <c r="D163" s="149"/>
      <c r="E163" s="149"/>
      <c r="F163" s="149"/>
    </row>
    <row r="164" spans="1:7" x14ac:dyDescent="0.25">
      <c r="A164" s="122" t="s">
        <v>117</v>
      </c>
      <c r="B164" s="150"/>
      <c r="C164" s="150"/>
      <c r="D164" s="150"/>
      <c r="E164" s="150"/>
      <c r="F164" s="150"/>
    </row>
    <row r="165" spans="1:7" ht="48" customHeight="1" x14ac:dyDescent="0.25">
      <c r="A165" s="18" t="s">
        <v>110</v>
      </c>
      <c r="B165" s="19" t="s">
        <v>11</v>
      </c>
      <c r="C165" s="19" t="s">
        <v>166</v>
      </c>
      <c r="D165" s="19" t="s">
        <v>167</v>
      </c>
      <c r="E165" s="19" t="s">
        <v>168</v>
      </c>
      <c r="F165" s="19" t="s">
        <v>12</v>
      </c>
    </row>
    <row r="166" spans="1:7" x14ac:dyDescent="0.25">
      <c r="A166" s="143">
        <v>1</v>
      </c>
      <c r="B166" s="144"/>
      <c r="C166" s="30">
        <v>2</v>
      </c>
      <c r="D166" s="30">
        <v>3</v>
      </c>
      <c r="E166" s="30">
        <v>4</v>
      </c>
      <c r="F166" s="30" t="s">
        <v>106</v>
      </c>
    </row>
    <row r="167" spans="1:7" x14ac:dyDescent="0.25">
      <c r="A167" s="9">
        <v>32</v>
      </c>
      <c r="B167" s="9" t="s">
        <v>48</v>
      </c>
      <c r="C167" s="20">
        <f>SUM(C168)</f>
        <v>3590</v>
      </c>
      <c r="D167" s="20">
        <f>SUM(D168)</f>
        <v>3590</v>
      </c>
      <c r="E167" s="20">
        <f>SUM(E168)</f>
        <v>1889</v>
      </c>
      <c r="F167" s="20">
        <f>SUM(E167/D167*100)</f>
        <v>52.618384401114206</v>
      </c>
    </row>
    <row r="168" spans="1:7" x14ac:dyDescent="0.25">
      <c r="A168" s="9">
        <v>322</v>
      </c>
      <c r="B168" s="9" t="s">
        <v>53</v>
      </c>
      <c r="C168" s="20">
        <v>3590</v>
      </c>
      <c r="D168" s="20">
        <v>3590</v>
      </c>
      <c r="E168" s="20">
        <f>SUM(E169)</f>
        <v>1889</v>
      </c>
      <c r="F168" s="20">
        <f>SUM(E168/D168*100)</f>
        <v>52.618384401114206</v>
      </c>
    </row>
    <row r="169" spans="1:7" x14ac:dyDescent="0.25">
      <c r="A169" s="10">
        <v>3222</v>
      </c>
      <c r="B169" s="10" t="s">
        <v>54</v>
      </c>
      <c r="C169" s="21">
        <v>0</v>
      </c>
      <c r="D169" s="21"/>
      <c r="E169" s="21">
        <v>1889</v>
      </c>
      <c r="F169" s="21"/>
    </row>
    <row r="170" spans="1:7" x14ac:dyDescent="0.25">
      <c r="A170" s="134" t="s">
        <v>145</v>
      </c>
      <c r="B170" s="135"/>
      <c r="C170" s="20">
        <f>SUM(C167)</f>
        <v>3590</v>
      </c>
      <c r="D170" s="20">
        <f>SUM(D167)</f>
        <v>3590</v>
      </c>
      <c r="E170" s="20">
        <f>SUM(E167)</f>
        <v>1889</v>
      </c>
      <c r="F170" s="20">
        <f>SUM(E170/D170*100)</f>
        <v>52.618384401114206</v>
      </c>
    </row>
    <row r="171" spans="1:7" x14ac:dyDescent="0.25">
      <c r="A171" s="7"/>
      <c r="B171" s="7"/>
      <c r="C171" s="7"/>
      <c r="D171" s="7"/>
      <c r="E171" s="7"/>
      <c r="F171" s="40"/>
    </row>
    <row r="172" spans="1:7" x14ac:dyDescent="0.25">
      <c r="A172" s="134" t="s">
        <v>148</v>
      </c>
      <c r="B172" s="135"/>
      <c r="C172" s="81">
        <f>SUM(C39+C47+C55+C70+C97+C112+C122+C130+C146+C161+C170)</f>
        <v>3045199.11</v>
      </c>
      <c r="D172" s="81">
        <f>SUM(D39+D47+D55+D70+D97+D112+D122+D130+D146+D161+D170)</f>
        <v>3045199</v>
      </c>
      <c r="E172" s="81">
        <f>SUM(E39+E47+E55+E70+E97+E112+E122+E130+E146+E161+E170)</f>
        <v>1450859</v>
      </c>
      <c r="F172" s="81">
        <f>SUM(E172/D172*100)</f>
        <v>47.644144110122191</v>
      </c>
      <c r="G172" s="13"/>
    </row>
    <row r="173" spans="1:7" x14ac:dyDescent="0.25">
      <c r="A173" s="41"/>
      <c r="B173" s="41"/>
      <c r="C173" s="41"/>
      <c r="D173" s="41" t="s">
        <v>162</v>
      </c>
      <c r="E173" s="41"/>
      <c r="F173" s="7"/>
    </row>
    <row r="174" spans="1:7" x14ac:dyDescent="0.25">
      <c r="D174" t="s">
        <v>163</v>
      </c>
    </row>
    <row r="175" spans="1:7" x14ac:dyDescent="0.25">
      <c r="A175" s="7"/>
      <c r="B175" s="7"/>
      <c r="C175" s="7"/>
      <c r="D175" s="7"/>
      <c r="E175" s="7"/>
      <c r="F175" s="7"/>
    </row>
    <row r="176" spans="1:7" x14ac:dyDescent="0.25">
      <c r="A176" s="7"/>
      <c r="B176" s="7"/>
      <c r="C176" s="7"/>
      <c r="D176" s="7"/>
      <c r="E176" s="7"/>
      <c r="F176" s="7"/>
    </row>
    <row r="177" spans="1:6" x14ac:dyDescent="0.25">
      <c r="A177" s="7"/>
      <c r="B177" s="7"/>
      <c r="C177" s="7"/>
      <c r="D177" s="7"/>
      <c r="E177" s="7"/>
      <c r="F177" s="7"/>
    </row>
    <row r="178" spans="1:6" x14ac:dyDescent="0.25">
      <c r="A178" s="7"/>
      <c r="B178" s="7"/>
      <c r="C178" s="7"/>
      <c r="D178" s="7"/>
      <c r="E178" s="7"/>
      <c r="F178" s="7"/>
    </row>
    <row r="179" spans="1:6" x14ac:dyDescent="0.25">
      <c r="A179" s="7"/>
      <c r="B179" s="7"/>
      <c r="C179" s="7"/>
      <c r="D179" s="7"/>
      <c r="E179" s="7"/>
      <c r="F179" s="7"/>
    </row>
    <row r="180" spans="1:6" x14ac:dyDescent="0.25">
      <c r="A180" s="7"/>
      <c r="B180" s="7"/>
      <c r="C180" s="7"/>
      <c r="D180" s="7"/>
      <c r="E180" s="7"/>
      <c r="F180" s="7"/>
    </row>
    <row r="181" spans="1:6" x14ac:dyDescent="0.25">
      <c r="A181" s="7"/>
      <c r="B181" s="7"/>
      <c r="C181" s="7"/>
      <c r="D181" s="7"/>
      <c r="E181" s="7"/>
      <c r="F181" s="7"/>
    </row>
  </sheetData>
  <mergeCells count="38">
    <mergeCell ref="A172:B172"/>
    <mergeCell ref="A166:B166"/>
    <mergeCell ref="A150:B150"/>
    <mergeCell ref="A161:B161"/>
    <mergeCell ref="A163:F163"/>
    <mergeCell ref="A164:F164"/>
    <mergeCell ref="A122:B122"/>
    <mergeCell ref="A124:F124"/>
    <mergeCell ref="A126:B126"/>
    <mergeCell ref="A130:B130"/>
    <mergeCell ref="A170:B170"/>
    <mergeCell ref="A132:F132"/>
    <mergeCell ref="A135:B135"/>
    <mergeCell ref="A146:B146"/>
    <mergeCell ref="A116:B116"/>
    <mergeCell ref="A72:F72"/>
    <mergeCell ref="A74:B74"/>
    <mergeCell ref="A97:B97"/>
    <mergeCell ref="A99:F99"/>
    <mergeCell ref="A100:F100"/>
    <mergeCell ref="A102:B102"/>
    <mergeCell ref="A112:B112"/>
    <mergeCell ref="A114:F114"/>
    <mergeCell ref="A70:B70"/>
    <mergeCell ref="A1:F1"/>
    <mergeCell ref="A4:F4"/>
    <mergeCell ref="A5:F5"/>
    <mergeCell ref="A2:F2"/>
    <mergeCell ref="A7:B7"/>
    <mergeCell ref="A39:B39"/>
    <mergeCell ref="A41:F41"/>
    <mergeCell ref="A43:B43"/>
    <mergeCell ref="A47:B47"/>
    <mergeCell ref="A57:F57"/>
    <mergeCell ref="A59:B59"/>
    <mergeCell ref="A49:F49"/>
    <mergeCell ref="A51:B51"/>
    <mergeCell ref="A55:B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OPĆI DIO</vt:lpstr>
      <vt:lpstr>Prihodi</vt:lpstr>
      <vt:lpstr>Rashodi</vt:lpstr>
      <vt:lpstr>Prih. i rash.</vt:lpstr>
      <vt:lpstr>PD-Prihodi</vt:lpstr>
      <vt:lpstr>PD-Rashodi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</dc:creator>
  <cp:lastModifiedBy>NATALIJA</cp:lastModifiedBy>
  <cp:lastPrinted>2022-07-25T07:33:01Z</cp:lastPrinted>
  <dcterms:created xsi:type="dcterms:W3CDTF">2022-03-14T11:40:28Z</dcterms:created>
  <dcterms:modified xsi:type="dcterms:W3CDTF">2022-07-25T07:33:34Z</dcterms:modified>
</cp:coreProperties>
</file>