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ATALIJA\Desktop\Završno izvješće 2024\"/>
    </mc:Choice>
  </mc:AlternateContent>
  <xr:revisionPtr revIDLastSave="0" documentId="13_ncr:1_{5DB33CD8-E167-46C5-90DF-361FEC1AC81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E302" i="9" s="1"/>
  <c r="B302" i="9" s="1"/>
  <c r="G302" i="9"/>
  <c r="F302" i="9"/>
  <c r="H301" i="9"/>
  <c r="E301" i="9" s="1"/>
  <c r="B301" i="9" s="1"/>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G283" i="9"/>
  <c r="F283" i="9"/>
  <c r="E283" i="9"/>
  <c r="B283" i="9" s="1"/>
  <c r="H282" i="9"/>
  <c r="G282" i="9"/>
  <c r="E282" i="9" s="1"/>
  <c r="B282" i="9" s="1"/>
  <c r="F282" i="9"/>
  <c r="F281" i="9"/>
  <c r="F280" i="9"/>
  <c r="F279" i="9"/>
  <c r="F278" i="9"/>
  <c r="F276" i="9"/>
  <c r="L275" i="9"/>
  <c r="F275" i="9" s="1"/>
  <c r="H275" i="9"/>
  <c r="F274" i="9"/>
  <c r="I273" i="9"/>
  <c r="E273" i="9" s="1"/>
  <c r="H273" i="9"/>
  <c r="F273" i="9"/>
  <c r="E272" i="9"/>
  <c r="M271" i="9"/>
  <c r="F271" i="9" s="1"/>
  <c r="B271" i="9" s="1"/>
  <c r="L271" i="9"/>
  <c r="E271" i="9"/>
  <c r="M270" i="9"/>
  <c r="L270" i="9"/>
  <c r="F270" i="9" s="1"/>
  <c r="E270" i="9"/>
  <c r="B270" i="9" s="1"/>
  <c r="M269" i="9"/>
  <c r="F269" i="9" s="1"/>
  <c r="L269" i="9"/>
  <c r="E269" i="9"/>
  <c r="B269" i="9"/>
  <c r="M268" i="9"/>
  <c r="L268" i="9"/>
  <c r="F268" i="9" s="1"/>
  <c r="E268" i="9"/>
  <c r="B268" i="9" s="1"/>
  <c r="M267" i="9"/>
  <c r="F267" i="9" s="1"/>
  <c r="B267" i="9" s="1"/>
  <c r="L267" i="9"/>
  <c r="E267" i="9"/>
  <c r="M266" i="9"/>
  <c r="L266" i="9"/>
  <c r="F266" i="9" s="1"/>
  <c r="E266" i="9"/>
  <c r="B266" i="9" s="1"/>
  <c r="M265" i="9"/>
  <c r="F265" i="9" s="1"/>
  <c r="B265" i="9" s="1"/>
  <c r="L265" i="9"/>
  <c r="E265" i="9"/>
  <c r="M264" i="9"/>
  <c r="L264" i="9"/>
  <c r="F264" i="9" s="1"/>
  <c r="E264" i="9"/>
  <c r="B264" i="9" s="1"/>
  <c r="M263" i="9"/>
  <c r="F263" i="9" s="1"/>
  <c r="L263" i="9"/>
  <c r="E263" i="9"/>
  <c r="B263" i="9"/>
  <c r="M262" i="9"/>
  <c r="L262" i="9"/>
  <c r="F262" i="9" s="1"/>
  <c r="E262" i="9"/>
  <c r="B262" i="9" s="1"/>
  <c r="M261" i="9"/>
  <c r="F261" i="9" s="1"/>
  <c r="L261" i="9"/>
  <c r="E261" i="9"/>
  <c r="B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L255" i="9"/>
  <c r="E255" i="9"/>
  <c r="B255" i="9"/>
  <c r="M254" i="9"/>
  <c r="L254" i="9"/>
  <c r="F254" i="9" s="1"/>
  <c r="E254" i="9"/>
  <c r="B254" i="9" s="1"/>
  <c r="M253" i="9"/>
  <c r="F253" i="9" s="1"/>
  <c r="L253" i="9"/>
  <c r="E253" i="9"/>
  <c r="B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B248" i="9" s="1"/>
  <c r="M247" i="9"/>
  <c r="F247" i="9" s="1"/>
  <c r="L247" i="9"/>
  <c r="E247" i="9"/>
  <c r="B247" i="9"/>
  <c r="M246" i="9"/>
  <c r="L246" i="9"/>
  <c r="F246" i="9" s="1"/>
  <c r="E246" i="9"/>
  <c r="B246" i="9" s="1"/>
  <c r="M245" i="9"/>
  <c r="F245" i="9" s="1"/>
  <c r="L245" i="9"/>
  <c r="E245" i="9"/>
  <c r="B245" i="9"/>
  <c r="M244" i="9"/>
  <c r="L244" i="9"/>
  <c r="F244" i="9" s="1"/>
  <c r="E244" i="9"/>
  <c r="B244" i="9" s="1"/>
  <c r="M243" i="9"/>
  <c r="F243" i="9" s="1"/>
  <c r="B243" i="9" s="1"/>
  <c r="L243" i="9"/>
  <c r="E243" i="9"/>
  <c r="M242" i="9"/>
  <c r="L242" i="9"/>
  <c r="F242" i="9" s="1"/>
  <c r="E242" i="9"/>
  <c r="B242" i="9" s="1"/>
  <c r="M241" i="9"/>
  <c r="F241" i="9" s="1"/>
  <c r="B241" i="9" s="1"/>
  <c r="L241" i="9"/>
  <c r="E241" i="9"/>
  <c r="M240" i="9"/>
  <c r="L240" i="9"/>
  <c r="F240" i="9" s="1"/>
  <c r="E240" i="9"/>
  <c r="B240" i="9" s="1"/>
  <c r="M239" i="9"/>
  <c r="F239" i="9" s="1"/>
  <c r="L239" i="9"/>
  <c r="E239" i="9"/>
  <c r="B239" i="9"/>
  <c r="M238" i="9"/>
  <c r="L238" i="9"/>
  <c r="F238" i="9" s="1"/>
  <c r="E238" i="9"/>
  <c r="B238" i="9" s="1"/>
  <c r="M237" i="9"/>
  <c r="F237" i="9" s="1"/>
  <c r="L237" i="9"/>
  <c r="E237" i="9"/>
  <c r="B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L231" i="9"/>
  <c r="E231" i="9"/>
  <c r="B231" i="9"/>
  <c r="M230" i="9"/>
  <c r="L230" i="9"/>
  <c r="F230" i="9" s="1"/>
  <c r="E230" i="9"/>
  <c r="B230" i="9" s="1"/>
  <c r="M229" i="9"/>
  <c r="F229" i="9" s="1"/>
  <c r="L229" i="9"/>
  <c r="E229" i="9"/>
  <c r="B229" i="9"/>
  <c r="M228" i="9"/>
  <c r="L228" i="9"/>
  <c r="F228" i="9" s="1"/>
  <c r="E228" i="9"/>
  <c r="B228" i="9" s="1"/>
  <c r="M227" i="9"/>
  <c r="F227" i="9" s="1"/>
  <c r="B227" i="9" s="1"/>
  <c r="L227" i="9"/>
  <c r="E227" i="9"/>
  <c r="M226" i="9"/>
  <c r="L226" i="9"/>
  <c r="F226" i="9" s="1"/>
  <c r="E226" i="9"/>
  <c r="B226" i="9" s="1"/>
  <c r="M225" i="9"/>
  <c r="F225" i="9" s="1"/>
  <c r="B225" i="9" s="1"/>
  <c r="L225" i="9"/>
  <c r="E225" i="9"/>
  <c r="M224" i="9"/>
  <c r="L224" i="9"/>
  <c r="F224" i="9" s="1"/>
  <c r="E224" i="9"/>
  <c r="B224" i="9" s="1"/>
  <c r="M223" i="9"/>
  <c r="F223" i="9" s="1"/>
  <c r="B223" i="9" s="1"/>
  <c r="L223" i="9"/>
  <c r="E223" i="9"/>
  <c r="M222" i="9"/>
  <c r="L222" i="9"/>
  <c r="F222" i="9" s="1"/>
  <c r="E222" i="9"/>
  <c r="B222" i="9" s="1"/>
  <c r="M221" i="9"/>
  <c r="F221" i="9" s="1"/>
  <c r="L221" i="9"/>
  <c r="E221" i="9"/>
  <c r="B221" i="9"/>
  <c r="M220" i="9"/>
  <c r="L220" i="9"/>
  <c r="F220" i="9"/>
  <c r="E220" i="9"/>
  <c r="B220" i="9" s="1"/>
  <c r="M219" i="9"/>
  <c r="F219" i="9" s="1"/>
  <c r="B219" i="9" s="1"/>
  <c r="L219" i="9"/>
  <c r="E219" i="9"/>
  <c r="M218" i="9"/>
  <c r="L218" i="9"/>
  <c r="E218" i="9"/>
  <c r="M217" i="9"/>
  <c r="L217" i="9"/>
  <c r="E217" i="9"/>
  <c r="M216" i="9"/>
  <c r="L216" i="9"/>
  <c r="F216" i="9" s="1"/>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G183" i="9"/>
  <c r="E183" i="9" s="1"/>
  <c r="B183" i="9" s="1"/>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G150" i="9"/>
  <c r="F150" i="9"/>
  <c r="B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B96" i="9" s="1"/>
  <c r="H95" i="9"/>
  <c r="G95" i="9"/>
  <c r="F95" i="9"/>
  <c r="E95" i="9"/>
  <c r="B95" i="9" s="1"/>
  <c r="H94" i="9"/>
  <c r="G94" i="9"/>
  <c r="F94" i="9"/>
  <c r="E94" i="9"/>
  <c r="H93" i="9"/>
  <c r="G93" i="9"/>
  <c r="E93" i="9" s="1"/>
  <c r="B93" i="9" s="1"/>
  <c r="F93" i="9"/>
  <c r="H92" i="9"/>
  <c r="G92" i="9"/>
  <c r="E92" i="9" s="1"/>
  <c r="B92" i="9" s="1"/>
  <c r="F92" i="9"/>
  <c r="H91" i="9"/>
  <c r="G91" i="9"/>
  <c r="F91" i="9"/>
  <c r="H90" i="9"/>
  <c r="G90" i="9"/>
  <c r="F90" i="9"/>
  <c r="E90" i="9"/>
  <c r="B90" i="9" s="1"/>
  <c r="H89" i="9"/>
  <c r="G89" i="9"/>
  <c r="F89" i="9"/>
  <c r="E89" i="9"/>
  <c r="H88" i="9"/>
  <c r="G88" i="9"/>
  <c r="F88" i="9"/>
  <c r="H87" i="9"/>
  <c r="G87" i="9"/>
  <c r="F87" i="9"/>
  <c r="E87" i="9"/>
  <c r="B87" i="9" s="1"/>
  <c r="H86" i="9"/>
  <c r="G86" i="9"/>
  <c r="F86" i="9"/>
  <c r="E86" i="9"/>
  <c r="H85" i="9"/>
  <c r="G85" i="9"/>
  <c r="E85" i="9" s="1"/>
  <c r="B85" i="9" s="1"/>
  <c r="F85" i="9"/>
  <c r="H84" i="9"/>
  <c r="G84" i="9"/>
  <c r="F84" i="9"/>
  <c r="H83" i="9"/>
  <c r="G83" i="9"/>
  <c r="F83" i="9"/>
  <c r="H82" i="9"/>
  <c r="E82" i="9" s="1"/>
  <c r="G82" i="9"/>
  <c r="F82" i="9"/>
  <c r="B82" i="9"/>
  <c r="H81" i="9"/>
  <c r="G81" i="9"/>
  <c r="F81" i="9"/>
  <c r="E81" i="9"/>
  <c r="B81" i="9" s="1"/>
  <c r="H80" i="9"/>
  <c r="G80" i="9"/>
  <c r="E80" i="9" s="1"/>
  <c r="F80" i="9"/>
  <c r="B80" i="9"/>
  <c r="H79" i="9"/>
  <c r="G79" i="9"/>
  <c r="F79" i="9"/>
  <c r="E79" i="9"/>
  <c r="B79" i="9" s="1"/>
  <c r="H78" i="9"/>
  <c r="E78" i="9" s="1"/>
  <c r="G78" i="9"/>
  <c r="F78" i="9"/>
  <c r="H77" i="9"/>
  <c r="G77" i="9"/>
  <c r="E77" i="9" s="1"/>
  <c r="B77" i="9" s="1"/>
  <c r="F77" i="9"/>
  <c r="H76" i="9"/>
  <c r="G76" i="9"/>
  <c r="E76" i="9" s="1"/>
  <c r="B76" i="9" s="1"/>
  <c r="F76" i="9"/>
  <c r="H75" i="9"/>
  <c r="G75" i="9"/>
  <c r="E75" i="9" s="1"/>
  <c r="B75" i="9" s="1"/>
  <c r="F75" i="9"/>
  <c r="H74" i="9"/>
  <c r="G74" i="9"/>
  <c r="F74" i="9"/>
  <c r="E74" i="9"/>
  <c r="B74" i="9" s="1"/>
  <c r="H73" i="9"/>
  <c r="G73" i="9"/>
  <c r="F73" i="9"/>
  <c r="E73" i="9"/>
  <c r="H72" i="9"/>
  <c r="G72" i="9"/>
  <c r="E72" i="9" s="1"/>
  <c r="F72" i="9"/>
  <c r="B72" i="9" s="1"/>
  <c r="H71" i="9"/>
  <c r="G71" i="9"/>
  <c r="F71" i="9"/>
  <c r="E71" i="9"/>
  <c r="B71" i="9" s="1"/>
  <c r="H70" i="9"/>
  <c r="E70" i="9" s="1"/>
  <c r="B70" i="9" s="1"/>
  <c r="G70" i="9"/>
  <c r="F70" i="9"/>
  <c r="H69" i="9"/>
  <c r="G69" i="9"/>
  <c r="F69" i="9"/>
  <c r="H68" i="9"/>
  <c r="G68" i="9"/>
  <c r="F68" i="9"/>
  <c r="H67" i="9"/>
  <c r="G67" i="9"/>
  <c r="F67" i="9"/>
  <c r="H66" i="9"/>
  <c r="G66" i="9"/>
  <c r="F66" i="9"/>
  <c r="E66" i="9"/>
  <c r="B66" i="9" s="1"/>
  <c r="H65" i="9"/>
  <c r="G65" i="9"/>
  <c r="F65" i="9"/>
  <c r="E65" i="9"/>
  <c r="H64" i="9"/>
  <c r="G64" i="9"/>
  <c r="E64" i="9" s="1"/>
  <c r="F64" i="9"/>
  <c r="B64" i="9" s="1"/>
  <c r="H63" i="9"/>
  <c r="G63" i="9"/>
  <c r="F63" i="9"/>
  <c r="E63" i="9"/>
  <c r="B63" i="9" s="1"/>
  <c r="H62" i="9"/>
  <c r="E62" i="9" s="1"/>
  <c r="G62" i="9"/>
  <c r="F62" i="9"/>
  <c r="H61" i="9"/>
  <c r="G61" i="9"/>
  <c r="E61" i="9" s="1"/>
  <c r="B61" i="9" s="1"/>
  <c r="F61" i="9"/>
  <c r="H60" i="9"/>
  <c r="G60" i="9"/>
  <c r="F60" i="9"/>
  <c r="H59" i="9"/>
  <c r="G59" i="9"/>
  <c r="E59" i="9" s="1"/>
  <c r="B59" i="9" s="1"/>
  <c r="F59" i="9"/>
  <c r="H58" i="9"/>
  <c r="G58" i="9"/>
  <c r="F58" i="9"/>
  <c r="E58" i="9"/>
  <c r="B58" i="9" s="1"/>
  <c r="H57" i="9"/>
  <c r="G57" i="9"/>
  <c r="F57" i="9"/>
  <c r="E57" i="9"/>
  <c r="H56" i="9"/>
  <c r="G56" i="9"/>
  <c r="F56" i="9"/>
  <c r="E56" i="9"/>
  <c r="H55" i="9"/>
  <c r="G55" i="9"/>
  <c r="E55" i="9" s="1"/>
  <c r="B55" i="9" s="1"/>
  <c r="F55" i="9"/>
  <c r="H54" i="9"/>
  <c r="G54" i="9"/>
  <c r="E54" i="9" s="1"/>
  <c r="B54" i="9" s="1"/>
  <c r="F54" i="9"/>
  <c r="H53" i="9"/>
  <c r="G53" i="9"/>
  <c r="F53" i="9"/>
  <c r="E53" i="9"/>
  <c r="B53" i="9" s="1"/>
  <c r="H52" i="9"/>
  <c r="G52" i="9"/>
  <c r="F52" i="9"/>
  <c r="E52" i="9"/>
  <c r="H51" i="9"/>
  <c r="G51" i="9"/>
  <c r="E51" i="9" s="1"/>
  <c r="B51" i="9" s="1"/>
  <c r="F51" i="9"/>
  <c r="H50" i="9"/>
  <c r="G50" i="9"/>
  <c r="E50" i="9" s="1"/>
  <c r="B50" i="9" s="1"/>
  <c r="F50" i="9"/>
  <c r="H49" i="9"/>
  <c r="G49" i="9"/>
  <c r="F49" i="9"/>
  <c r="E49" i="9"/>
  <c r="B49" i="9" s="1"/>
  <c r="H48" i="9"/>
  <c r="G48" i="9"/>
  <c r="F48" i="9"/>
  <c r="E48" i="9"/>
  <c r="H47" i="9"/>
  <c r="G47" i="9"/>
  <c r="E47" i="9" s="1"/>
  <c r="B47" i="9" s="1"/>
  <c r="F47" i="9"/>
  <c r="H46" i="9"/>
  <c r="G46" i="9"/>
  <c r="E46" i="9" s="1"/>
  <c r="B46" i="9" s="1"/>
  <c r="F46" i="9"/>
  <c r="H45" i="9"/>
  <c r="G45" i="9"/>
  <c r="F45" i="9"/>
  <c r="E45" i="9"/>
  <c r="B45" i="9" s="1"/>
  <c r="H44" i="9"/>
  <c r="G44" i="9"/>
  <c r="F44" i="9"/>
  <c r="E44" i="9"/>
  <c r="H43" i="9"/>
  <c r="G43" i="9"/>
  <c r="F43" i="9"/>
  <c r="H42" i="9"/>
  <c r="G42" i="9"/>
  <c r="E42" i="9" s="1"/>
  <c r="B42" i="9" s="1"/>
  <c r="F42" i="9"/>
  <c r="H41" i="9"/>
  <c r="E41" i="9" s="1"/>
  <c r="B41" i="9" s="1"/>
  <c r="G41" i="9"/>
  <c r="F41" i="9"/>
  <c r="H40" i="9"/>
  <c r="E40" i="9" s="1"/>
  <c r="G40" i="9"/>
  <c r="F40" i="9"/>
  <c r="H39" i="9"/>
  <c r="G39" i="9"/>
  <c r="E39" i="9" s="1"/>
  <c r="B39" i="9" s="1"/>
  <c r="F39" i="9"/>
  <c r="H38" i="9"/>
  <c r="G38" i="9"/>
  <c r="F38" i="9"/>
  <c r="H37" i="9"/>
  <c r="G37" i="9"/>
  <c r="F37" i="9"/>
  <c r="E37" i="9"/>
  <c r="B37" i="9" s="1"/>
  <c r="H36" i="9"/>
  <c r="G36" i="9"/>
  <c r="F36" i="9"/>
  <c r="E36" i="9"/>
  <c r="H35" i="9"/>
  <c r="G35" i="9"/>
  <c r="E35" i="9" s="1"/>
  <c r="B35" i="9" s="1"/>
  <c r="F35" i="9"/>
  <c r="H34" i="9"/>
  <c r="G34" i="9"/>
  <c r="E34" i="9" s="1"/>
  <c r="B34" i="9" s="1"/>
  <c r="F34" i="9"/>
  <c r="H33" i="9"/>
  <c r="G33" i="9"/>
  <c r="F33" i="9"/>
  <c r="H32" i="9"/>
  <c r="G32" i="9"/>
  <c r="F32" i="9"/>
  <c r="H31" i="9"/>
  <c r="G31" i="9"/>
  <c r="F31" i="9"/>
  <c r="H30" i="9"/>
  <c r="G30" i="9"/>
  <c r="F30" i="9"/>
  <c r="H29" i="9"/>
  <c r="G29" i="9"/>
  <c r="F29" i="9"/>
  <c r="E29" i="9"/>
  <c r="B29" i="9" s="1"/>
  <c r="H28" i="9"/>
  <c r="G28" i="9"/>
  <c r="F28" i="9"/>
  <c r="E28" i="9"/>
  <c r="H27" i="9"/>
  <c r="G27" i="9"/>
  <c r="F27" i="9"/>
  <c r="H26" i="9"/>
  <c r="G26" i="9"/>
  <c r="E26" i="9" s="1"/>
  <c r="B26" i="9" s="1"/>
  <c r="F26" i="9"/>
  <c r="H25" i="9"/>
  <c r="G25" i="9"/>
  <c r="F25" i="9"/>
  <c r="E25" i="9"/>
  <c r="B25" i="9" s="1"/>
  <c r="H24" i="9"/>
  <c r="G24" i="9"/>
  <c r="F24" i="9"/>
  <c r="E24" i="9"/>
  <c r="H23" i="9"/>
  <c r="G23" i="9"/>
  <c r="F23" i="9"/>
  <c r="H22" i="9"/>
  <c r="G22" i="9"/>
  <c r="E22" i="9" s="1"/>
  <c r="B22" i="9" s="1"/>
  <c r="F22" i="9"/>
  <c r="F21" i="9"/>
  <c r="F4" i="9"/>
  <c r="O3" i="9"/>
  <c r="G275" i="9" s="1"/>
  <c r="E275" i="9" s="1"/>
  <c r="B275" i="9" s="1"/>
  <c r="I3" i="9"/>
  <c r="G281" i="9" s="1"/>
  <c r="E281" i="9" s="1"/>
  <c r="B281" i="9" s="1"/>
  <c r="H3" i="9"/>
  <c r="G3" i="9"/>
  <c r="D101" i="8"/>
  <c r="I36" i="3" s="1"/>
  <c r="D95" i="8"/>
  <c r="D90" i="8"/>
  <c r="D85" i="8"/>
  <c r="D80" i="8"/>
  <c r="D75" i="8"/>
  <c r="D70" i="8"/>
  <c r="D65" i="8"/>
  <c r="D60" i="8"/>
  <c r="D55" i="8"/>
  <c r="C1530" i="1" s="1"/>
  <c r="D50" i="8"/>
  <c r="D44" i="8"/>
  <c r="D36" i="8"/>
  <c r="D26" i="8"/>
  <c r="D24" i="8" s="1"/>
  <c r="C1499" i="1" s="1"/>
  <c r="D18" i="8"/>
  <c r="D8" i="8"/>
  <c r="D6" i="8" s="1"/>
  <c r="C1481" i="1" s="1"/>
  <c r="E44" i="7"/>
  <c r="D44" i="7"/>
  <c r="E39" i="7"/>
  <c r="D39" i="7"/>
  <c r="E38" i="7"/>
  <c r="E30" i="7"/>
  <c r="D30" i="7"/>
  <c r="D22" i="7" s="1"/>
  <c r="H30" i="3" s="1"/>
  <c r="E23" i="7"/>
  <c r="E22" i="7" s="1"/>
  <c r="D23" i="7"/>
  <c r="E14" i="7"/>
  <c r="D1445" i="1" s="1"/>
  <c r="H1445" i="1" s="1"/>
  <c r="D14" i="7"/>
  <c r="E7" i="7"/>
  <c r="D7" i="7"/>
  <c r="D6" i="7" s="1"/>
  <c r="E6" i="7"/>
  <c r="F140" i="6"/>
  <c r="F139" i="6"/>
  <c r="F138" i="6"/>
  <c r="F137" i="6"/>
  <c r="F136" i="6"/>
  <c r="F135" i="6"/>
  <c r="F134" i="6"/>
  <c r="F133" i="6"/>
  <c r="F132" i="6"/>
  <c r="F131" i="6"/>
  <c r="F130" i="6"/>
  <c r="E130" i="6"/>
  <c r="D130" i="6"/>
  <c r="D129" i="6" s="1"/>
  <c r="F129" i="6" s="1"/>
  <c r="E129" i="6"/>
  <c r="D1423" i="1" s="1"/>
  <c r="H1423" i="1" s="1"/>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F250" i="5"/>
  <c r="E250" i="5"/>
  <c r="D1227" i="1" s="1"/>
  <c r="G1227" i="1" s="1"/>
  <c r="D250" i="5"/>
  <c r="F249" i="5"/>
  <c r="F248" i="5"/>
  <c r="F247" i="5"/>
  <c r="E246" i="5"/>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F79" i="5"/>
  <c r="E79" i="5"/>
  <c r="D79" i="5"/>
  <c r="E78" i="5"/>
  <c r="D1056" i="1" s="1"/>
  <c r="H1056" i="1"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D12" i="5"/>
  <c r="C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G174" i="9" s="1"/>
  <c r="E174" i="9" s="1"/>
  <c r="B174" i="9" s="1"/>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E580" i="4"/>
  <c r="D574" i="1" s="1"/>
  <c r="F579" i="4"/>
  <c r="F578" i="4"/>
  <c r="F577" i="4"/>
  <c r="E577" i="4"/>
  <c r="D577" i="4"/>
  <c r="F576" i="4"/>
  <c r="F575" i="4"/>
  <c r="F574" i="4"/>
  <c r="E574" i="4"/>
  <c r="D574" i="4"/>
  <c r="F573" i="4"/>
  <c r="F572" i="4"/>
  <c r="E571" i="4"/>
  <c r="D571" i="4"/>
  <c r="F571" i="4" s="1"/>
  <c r="F570" i="4"/>
  <c r="F569"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E459" i="4" s="1"/>
  <c r="D453" i="1" s="1"/>
  <c r="D466" i="4"/>
  <c r="H166"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F417"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3" i="4"/>
  <c r="F342" i="4"/>
  <c r="F341" i="4"/>
  <c r="F340" i="4"/>
  <c r="F339" i="4"/>
  <c r="E339" i="4"/>
  <c r="D339" i="4"/>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C307" i="1" s="1"/>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7" i="4"/>
  <c r="F266" i="4"/>
  <c r="F265" i="4"/>
  <c r="E264" i="4"/>
  <c r="F264" i="4" s="1"/>
  <c r="D264" i="4"/>
  <c r="F262" i="4"/>
  <c r="F261" i="4"/>
  <c r="F260" i="4"/>
  <c r="E259" i="4"/>
  <c r="D259" i="4"/>
  <c r="F259" i="4" s="1"/>
  <c r="F258" i="4"/>
  <c r="F257" i="4"/>
  <c r="F256" i="4"/>
  <c r="F255" i="4"/>
  <c r="F254" i="4"/>
  <c r="E253" i="4"/>
  <c r="D253" i="4"/>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20" i="1"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D130" i="1" s="1"/>
  <c r="D134" i="4"/>
  <c r="D133" i="4"/>
  <c r="F132" i="4"/>
  <c r="F131" i="4"/>
  <c r="F130" i="4"/>
  <c r="F129" i="4"/>
  <c r="E128" i="4"/>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C79" i="1"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C1529" i="1"/>
  <c r="H1528" i="1"/>
  <c r="C1528" i="1"/>
  <c r="G1528" i="1" s="1"/>
  <c r="H1527" i="1"/>
  <c r="G1527" i="1"/>
  <c r="C1527" i="1"/>
  <c r="G1526" i="1"/>
  <c r="C1526" i="1"/>
  <c r="H1526" i="1" s="1"/>
  <c r="C1525" i="1"/>
  <c r="H1523" i="1"/>
  <c r="G1523" i="1"/>
  <c r="C1523" i="1"/>
  <c r="G1522" i="1"/>
  <c r="C1522" i="1"/>
  <c r="H1522" i="1" s="1"/>
  <c r="C1521" i="1"/>
  <c r="H1520" i="1"/>
  <c r="C1520" i="1"/>
  <c r="G1520" i="1" s="1"/>
  <c r="H1516" i="1"/>
  <c r="C1516" i="1"/>
  <c r="G1516" i="1" s="1"/>
  <c r="H1515" i="1"/>
  <c r="G1515" i="1"/>
  <c r="C1515" i="1"/>
  <c r="C1514" i="1"/>
  <c r="H1514" i="1" s="1"/>
  <c r="C1513" i="1"/>
  <c r="H1512" i="1"/>
  <c r="C1512" i="1"/>
  <c r="G1512" i="1" s="1"/>
  <c r="H1511" i="1"/>
  <c r="G1511" i="1"/>
  <c r="C1511" i="1"/>
  <c r="C1510" i="1"/>
  <c r="H1510" i="1" s="1"/>
  <c r="C1509" i="1"/>
  <c r="C1508" i="1"/>
  <c r="G1508" i="1" s="1"/>
  <c r="G1507" i="1"/>
  <c r="C1507" i="1"/>
  <c r="H1507" i="1" s="1"/>
  <c r="C1506" i="1"/>
  <c r="H1506" i="1" s="1"/>
  <c r="C1505" i="1"/>
  <c r="C1504" i="1"/>
  <c r="G1504" i="1" s="1"/>
  <c r="C1503" i="1"/>
  <c r="G1503" i="1" s="1"/>
  <c r="C1502" i="1"/>
  <c r="H1502" i="1" s="1"/>
  <c r="H1500" i="1"/>
  <c r="C1500" i="1"/>
  <c r="G1500" i="1" s="1"/>
  <c r="C1498" i="1"/>
  <c r="H1498" i="1" s="1"/>
  <c r="C1497" i="1"/>
  <c r="H1496" i="1"/>
  <c r="C1496" i="1"/>
  <c r="G1496" i="1" s="1"/>
  <c r="H1495" i="1"/>
  <c r="G1495" i="1"/>
  <c r="C1495" i="1"/>
  <c r="C1494" i="1"/>
  <c r="H1494" i="1" s="1"/>
  <c r="C1493" i="1"/>
  <c r="C1492" i="1"/>
  <c r="G1492" i="1" s="1"/>
  <c r="C1491" i="1"/>
  <c r="H1491" i="1" s="1"/>
  <c r="C1490" i="1"/>
  <c r="H1490" i="1" s="1"/>
  <c r="C1489" i="1"/>
  <c r="H1488" i="1"/>
  <c r="C1488" i="1"/>
  <c r="G1488" i="1" s="1"/>
  <c r="H1487" i="1"/>
  <c r="G1487" i="1"/>
  <c r="C1487" i="1"/>
  <c r="C1486" i="1"/>
  <c r="H1486" i="1" s="1"/>
  <c r="C1485" i="1"/>
  <c r="C1484" i="1"/>
  <c r="G1484" i="1" s="1"/>
  <c r="C1482" i="1"/>
  <c r="H1482" i="1" s="1"/>
  <c r="H1480" i="1"/>
  <c r="C1480" i="1"/>
  <c r="G1480" i="1" s="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D1470" i="1"/>
  <c r="D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D1460" i="1"/>
  <c r="C1460" i="1"/>
  <c r="J1460" i="1" s="1"/>
  <c r="J1459" i="1"/>
  <c r="D1459" i="1"/>
  <c r="C1459" i="1"/>
  <c r="H1458" i="1"/>
  <c r="G1458" i="1"/>
  <c r="D1458" i="1"/>
  <c r="C1458" i="1"/>
  <c r="J1458" i="1" s="1"/>
  <c r="J1457" i="1"/>
  <c r="D1457" i="1"/>
  <c r="C1457"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C1445" i="1"/>
  <c r="J1444" i="1"/>
  <c r="G1444" i="1"/>
  <c r="I1444" i="1" s="1"/>
  <c r="D1444" i="1"/>
  <c r="H1444" i="1" s="1"/>
  <c r="C1444" i="1"/>
  <c r="H1443" i="1"/>
  <c r="D1443" i="1"/>
  <c r="C1443" i="1"/>
  <c r="J1442" i="1"/>
  <c r="G1442" i="1"/>
  <c r="I1442" i="1" s="1"/>
  <c r="D1442" i="1"/>
  <c r="H1442" i="1" s="1"/>
  <c r="C1442" i="1"/>
  <c r="H1441" i="1"/>
  <c r="D1441" i="1"/>
  <c r="C1441" i="1"/>
  <c r="J1440" i="1"/>
  <c r="G1440" i="1"/>
  <c r="D1440" i="1"/>
  <c r="C1440" i="1"/>
  <c r="H1439" i="1"/>
  <c r="D1439" i="1"/>
  <c r="C1439" i="1"/>
  <c r="H1438" i="1"/>
  <c r="D1438" i="1"/>
  <c r="C1438" i="1"/>
  <c r="G1438" i="1" s="1"/>
  <c r="C1437"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C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D1411" i="1"/>
  <c r="H1411" i="1" s="1"/>
  <c r="C1411" i="1"/>
  <c r="G1411" i="1" s="1"/>
  <c r="H1410" i="1"/>
  <c r="D1410" i="1"/>
  <c r="C1410" i="1"/>
  <c r="G1410" i="1" s="1"/>
  <c r="D1409" i="1"/>
  <c r="C1409"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H1387" i="1"/>
  <c r="D1387" i="1"/>
  <c r="C1387" i="1"/>
  <c r="G1387" i="1" s="1"/>
  <c r="H1386" i="1"/>
  <c r="D1386" i="1"/>
  <c r="C1386" i="1"/>
  <c r="G1386" i="1" s="1"/>
  <c r="D1385" i="1"/>
  <c r="C1385" i="1"/>
  <c r="G1385" i="1" s="1"/>
  <c r="D1384" i="1"/>
  <c r="C1384" i="1"/>
  <c r="G1384" i="1" s="1"/>
  <c r="D1383" i="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D1348" i="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H1336" i="1"/>
  <c r="D1336" i="1"/>
  <c r="C1336" i="1"/>
  <c r="G1336" i="1" s="1"/>
  <c r="H1335" i="1"/>
  <c r="D1335" i="1"/>
  <c r="C1335" i="1"/>
  <c r="G1335" i="1" s="1"/>
  <c r="D1334" i="1"/>
  <c r="C1334" i="1"/>
  <c r="G1334" i="1" s="1"/>
  <c r="D1333" i="1"/>
  <c r="C1333" i="1"/>
  <c r="G1333" i="1" s="1"/>
  <c r="H1332" i="1"/>
  <c r="D1332" i="1"/>
  <c r="C1332" i="1"/>
  <c r="G1332" i="1" s="1"/>
  <c r="H1331" i="1"/>
  <c r="D1331" i="1"/>
  <c r="C1331" i="1"/>
  <c r="G1331" i="1" s="1"/>
  <c r="D1330" i="1"/>
  <c r="C1330" i="1"/>
  <c r="G1330" i="1" s="1"/>
  <c r="D1329" i="1"/>
  <c r="H1328" i="1"/>
  <c r="D1328" i="1"/>
  <c r="C1328" i="1"/>
  <c r="G1328" i="1" s="1"/>
  <c r="H1327" i="1"/>
  <c r="D1327" i="1"/>
  <c r="C1327" i="1"/>
  <c r="G1327" i="1" s="1"/>
  <c r="D1326" i="1"/>
  <c r="C1326" i="1"/>
  <c r="G1326" i="1" s="1"/>
  <c r="D1325" i="1"/>
  <c r="C1325" i="1"/>
  <c r="G1325" i="1" s="1"/>
  <c r="H1324" i="1"/>
  <c r="D1324" i="1"/>
  <c r="C1324" i="1"/>
  <c r="G1324" i="1" s="1"/>
  <c r="H1323" i="1"/>
  <c r="D1323" i="1"/>
  <c r="C1323" i="1"/>
  <c r="G1323" i="1" s="1"/>
  <c r="D1322" i="1"/>
  <c r="C1322" i="1"/>
  <c r="G1322" i="1" s="1"/>
  <c r="D1321" i="1"/>
  <c r="C1321" i="1"/>
  <c r="G1321" i="1" s="1"/>
  <c r="H1320" i="1"/>
  <c r="D1320" i="1"/>
  <c r="C1320" i="1"/>
  <c r="G1320" i="1" s="1"/>
  <c r="H1319" i="1"/>
  <c r="D1319" i="1"/>
  <c r="C1319" i="1"/>
  <c r="G1319" i="1" s="1"/>
  <c r="D1318" i="1"/>
  <c r="C1318" i="1"/>
  <c r="G1318" i="1" s="1"/>
  <c r="D1317" i="1"/>
  <c r="C1317" i="1"/>
  <c r="G1317" i="1" s="1"/>
  <c r="D1316" i="1"/>
  <c r="H1315" i="1"/>
  <c r="D1315" i="1"/>
  <c r="C1315" i="1"/>
  <c r="G1315" i="1" s="1"/>
  <c r="D1314" i="1"/>
  <c r="C1314" i="1"/>
  <c r="G1314" i="1" s="1"/>
  <c r="D1313" i="1"/>
  <c r="C1313" i="1"/>
  <c r="G1313" i="1" s="1"/>
  <c r="H1312" i="1"/>
  <c r="D1312" i="1"/>
  <c r="C1312" i="1"/>
  <c r="G1312" i="1" s="1"/>
  <c r="H1311" i="1"/>
  <c r="D1311" i="1"/>
  <c r="C1311" i="1"/>
  <c r="G1311" i="1" s="1"/>
  <c r="D1310" i="1"/>
  <c r="C1310" i="1"/>
  <c r="G1310" i="1" s="1"/>
  <c r="D1309" i="1"/>
  <c r="C1309" i="1"/>
  <c r="G1309" i="1" s="1"/>
  <c r="H1308" i="1"/>
  <c r="D1308" i="1"/>
  <c r="C1308" i="1"/>
  <c r="G1308" i="1" s="1"/>
  <c r="H1307" i="1"/>
  <c r="D1307" i="1"/>
  <c r="C1307" i="1"/>
  <c r="G1307" i="1" s="1"/>
  <c r="D1306" i="1"/>
  <c r="C1306" i="1"/>
  <c r="G1306" i="1" s="1"/>
  <c r="D1305" i="1"/>
  <c r="C1305" i="1"/>
  <c r="G1305" i="1" s="1"/>
  <c r="H1304" i="1"/>
  <c r="D1304" i="1"/>
  <c r="C1304" i="1"/>
  <c r="G1304" i="1" s="1"/>
  <c r="H1303" i="1"/>
  <c r="D1303" i="1"/>
  <c r="C1303" i="1"/>
  <c r="G1303" i="1" s="1"/>
  <c r="D1302" i="1"/>
  <c r="C1302" i="1"/>
  <c r="G1302" i="1" s="1"/>
  <c r="D1301" i="1"/>
  <c r="C1301" i="1"/>
  <c r="G1301" i="1" s="1"/>
  <c r="C1300" i="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H1278" i="1"/>
  <c r="D1278" i="1"/>
  <c r="C1278" i="1"/>
  <c r="G1278" i="1" s="1"/>
  <c r="H1277" i="1"/>
  <c r="D1277" i="1"/>
  <c r="C1277" i="1"/>
  <c r="G1277" i="1" s="1"/>
  <c r="D1276" i="1"/>
  <c r="C1276" i="1"/>
  <c r="G1276" i="1" s="1"/>
  <c r="D1275" i="1"/>
  <c r="C1275" i="1"/>
  <c r="G1275" i="1" s="1"/>
  <c r="H1274" i="1"/>
  <c r="D1274" i="1"/>
  <c r="C1274" i="1"/>
  <c r="G1274" i="1" s="1"/>
  <c r="H1273" i="1"/>
  <c r="D1273" i="1"/>
  <c r="C1273" i="1"/>
  <c r="G1273" i="1" s="1"/>
  <c r="D1272" i="1"/>
  <c r="C1272" i="1"/>
  <c r="G1272" i="1" s="1"/>
  <c r="D1271" i="1"/>
  <c r="C1271" i="1"/>
  <c r="G1271" i="1" s="1"/>
  <c r="H1270" i="1"/>
  <c r="D1270" i="1"/>
  <c r="C1270" i="1"/>
  <c r="G1270" i="1" s="1"/>
  <c r="H1269" i="1"/>
  <c r="D1269" i="1"/>
  <c r="C1269" i="1"/>
  <c r="G1269" i="1" s="1"/>
  <c r="D1268" i="1"/>
  <c r="C1268" i="1"/>
  <c r="G1268" i="1" s="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D1260" i="1"/>
  <c r="C1260" i="1"/>
  <c r="G1260" i="1" s="1"/>
  <c r="D1259" i="1"/>
  <c r="C1259" i="1"/>
  <c r="G1259" i="1" s="1"/>
  <c r="H1258" i="1"/>
  <c r="D1258" i="1"/>
  <c r="C1258" i="1"/>
  <c r="G1258" i="1" s="1"/>
  <c r="H1257" i="1"/>
  <c r="D1257" i="1"/>
  <c r="C1257" i="1"/>
  <c r="G1257" i="1" s="1"/>
  <c r="D1256" i="1"/>
  <c r="C1256" i="1"/>
  <c r="G1256" i="1" s="1"/>
  <c r="D1255" i="1"/>
  <c r="C1255" i="1"/>
  <c r="G1255" i="1" s="1"/>
  <c r="H1254" i="1"/>
  <c r="D1254" i="1"/>
  <c r="C1254" i="1"/>
  <c r="G1254" i="1" s="1"/>
  <c r="H1253" i="1"/>
  <c r="D1253" i="1"/>
  <c r="C1253" i="1"/>
  <c r="G1253" i="1" s="1"/>
  <c r="D1252" i="1"/>
  <c r="C1252" i="1"/>
  <c r="G1252" i="1" s="1"/>
  <c r="D1251" i="1"/>
  <c r="C1251" i="1"/>
  <c r="G1251" i="1" s="1"/>
  <c r="H1250" i="1"/>
  <c r="D1250" i="1"/>
  <c r="C1250" i="1"/>
  <c r="G1250" i="1" s="1"/>
  <c r="H1249" i="1"/>
  <c r="D1249" i="1"/>
  <c r="C1249" i="1"/>
  <c r="G1249" i="1" s="1"/>
  <c r="D1248" i="1"/>
  <c r="C1248" i="1"/>
  <c r="G1248" i="1" s="1"/>
  <c r="D1247" i="1"/>
  <c r="C1247" i="1"/>
  <c r="G1247" i="1" s="1"/>
  <c r="H1246" i="1"/>
  <c r="D1246" i="1"/>
  <c r="C1246" i="1"/>
  <c r="G1246" i="1" s="1"/>
  <c r="H1245" i="1"/>
  <c r="D1245" i="1"/>
  <c r="C1245" i="1"/>
  <c r="G1245" i="1" s="1"/>
  <c r="D1244" i="1"/>
  <c r="C1244" i="1"/>
  <c r="D1243" i="1"/>
  <c r="C1243" i="1"/>
  <c r="G1243" i="1" s="1"/>
  <c r="H1242" i="1"/>
  <c r="D1242" i="1"/>
  <c r="C1242" i="1"/>
  <c r="G1242" i="1" s="1"/>
  <c r="D1241" i="1"/>
  <c r="H1241" i="1" s="1"/>
  <c r="C1241" i="1"/>
  <c r="G1241" i="1" s="1"/>
  <c r="H1240" i="1"/>
  <c r="D1240" i="1"/>
  <c r="C1240" i="1"/>
  <c r="G1240" i="1" s="1"/>
  <c r="H1239" i="1"/>
  <c r="D1239" i="1"/>
  <c r="C1239" i="1"/>
  <c r="G1239" i="1" s="1"/>
  <c r="H1238" i="1"/>
  <c r="D1238" i="1"/>
  <c r="C1238" i="1"/>
  <c r="G1238" i="1" s="1"/>
  <c r="D1237" i="1"/>
  <c r="H1237" i="1" s="1"/>
  <c r="C1237" i="1"/>
  <c r="G1237" i="1" s="1"/>
  <c r="C1236" i="1"/>
  <c r="G1234" i="1"/>
  <c r="D1234" i="1"/>
  <c r="C1234" i="1"/>
  <c r="H1234" i="1" s="1"/>
  <c r="G1233" i="1"/>
  <c r="D1233" i="1"/>
  <c r="C1233" i="1"/>
  <c r="H1233" i="1" s="1"/>
  <c r="D1232" i="1"/>
  <c r="G1232" i="1" s="1"/>
  <c r="C1232" i="1"/>
  <c r="H1232" i="1" s="1"/>
  <c r="G1231" i="1"/>
  <c r="D1231" i="1"/>
  <c r="C1231" i="1"/>
  <c r="H1231" i="1" s="1"/>
  <c r="G1230" i="1"/>
  <c r="D1230" i="1"/>
  <c r="C1230" i="1"/>
  <c r="H1230" i="1" s="1"/>
  <c r="G1229" i="1"/>
  <c r="D1229" i="1"/>
  <c r="C1229" i="1"/>
  <c r="H1229" i="1" s="1"/>
  <c r="D1228" i="1"/>
  <c r="G1228" i="1" s="1"/>
  <c r="C1228" i="1"/>
  <c r="C1227" i="1"/>
  <c r="G1226" i="1"/>
  <c r="D1226" i="1"/>
  <c r="C1226" i="1"/>
  <c r="H1226" i="1" s="1"/>
  <c r="G1225" i="1"/>
  <c r="D1225" i="1"/>
  <c r="C1225" i="1"/>
  <c r="H1225" i="1" s="1"/>
  <c r="G1224" i="1"/>
  <c r="D1224" i="1"/>
  <c r="C1224" i="1"/>
  <c r="H1224" i="1" s="1"/>
  <c r="C1223" i="1"/>
  <c r="C1222" i="1"/>
  <c r="H1221" i="1"/>
  <c r="D1221" i="1"/>
  <c r="C1221" i="1"/>
  <c r="G1221" i="1" s="1"/>
  <c r="H1220" i="1"/>
  <c r="D1220" i="1"/>
  <c r="C1220" i="1"/>
  <c r="G1220" i="1" s="1"/>
  <c r="H1219" i="1"/>
  <c r="D1219" i="1"/>
  <c r="C1219" i="1"/>
  <c r="G1219" i="1" s="1"/>
  <c r="D1218" i="1"/>
  <c r="H1218" i="1" s="1"/>
  <c r="C1218" i="1"/>
  <c r="G1218" i="1" s="1"/>
  <c r="D1217" i="1"/>
  <c r="H1217" i="1" s="1"/>
  <c r="C1217" i="1"/>
  <c r="G1217" i="1" s="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G1166" i="1"/>
  <c r="D1166" i="1"/>
  <c r="C1166" i="1"/>
  <c r="H1166" i="1" s="1"/>
  <c r="D1165" i="1"/>
  <c r="G1165" i="1" s="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D1157" i="1"/>
  <c r="G1157" i="1" s="1"/>
  <c r="C1157" i="1"/>
  <c r="H1157" i="1" s="1"/>
  <c r="G1156" i="1"/>
  <c r="D1156" i="1"/>
  <c r="C1156" i="1"/>
  <c r="H1156" i="1" s="1"/>
  <c r="D1155" i="1"/>
  <c r="G1155" i="1" s="1"/>
  <c r="C1155" i="1"/>
  <c r="D1154" i="1"/>
  <c r="G1154" i="1" s="1"/>
  <c r="C1154" i="1"/>
  <c r="D1151" i="1"/>
  <c r="H1151" i="1" s="1"/>
  <c r="C1151" i="1"/>
  <c r="H1150" i="1"/>
  <c r="D1150" i="1"/>
  <c r="C1150" i="1"/>
  <c r="G1150" i="1" s="1"/>
  <c r="H1149" i="1"/>
  <c r="D1149" i="1"/>
  <c r="C1149" i="1"/>
  <c r="G1149" i="1" s="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D1137" i="1"/>
  <c r="H1137" i="1" s="1"/>
  <c r="C1137" i="1"/>
  <c r="D1136" i="1"/>
  <c r="H1136" i="1" s="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G1123" i="1"/>
  <c r="D1123" i="1"/>
  <c r="C1123" i="1"/>
  <c r="H1122" i="1"/>
  <c r="G1122" i="1"/>
  <c r="D1122" i="1"/>
  <c r="C1122" i="1"/>
  <c r="H1121" i="1"/>
  <c r="G1121" i="1"/>
  <c r="D1121" i="1"/>
  <c r="C1121" i="1"/>
  <c r="H1120" i="1"/>
  <c r="G1120" i="1"/>
  <c r="C1120" i="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C1112" i="1"/>
  <c r="G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H1064" i="1" s="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C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D1015" i="1"/>
  <c r="H1015" i="1" s="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D1006" i="1"/>
  <c r="G1006" i="1" s="1"/>
  <c r="C1006" i="1"/>
  <c r="H1005" i="1"/>
  <c r="G1005" i="1"/>
  <c r="D1005" i="1"/>
  <c r="C1005" i="1"/>
  <c r="H1004" i="1"/>
  <c r="D1004" i="1"/>
  <c r="G1004" i="1" s="1"/>
  <c r="C1004" i="1"/>
  <c r="D1003" i="1"/>
  <c r="G1003" i="1" s="1"/>
  <c r="C1003" i="1"/>
  <c r="H1002" i="1"/>
  <c r="G1002" i="1"/>
  <c r="D1002" i="1"/>
  <c r="C1002" i="1"/>
  <c r="D1001" i="1"/>
  <c r="H1001" i="1" s="1"/>
  <c r="C1001" i="1"/>
  <c r="H1000" i="1"/>
  <c r="D1000" i="1"/>
  <c r="G1000" i="1" s="1"/>
  <c r="C1000" i="1"/>
  <c r="H999" i="1"/>
  <c r="G999" i="1"/>
  <c r="D999" i="1"/>
  <c r="C999" i="1"/>
  <c r="H998" i="1"/>
  <c r="D998" i="1"/>
  <c r="G998" i="1" s="1"/>
  <c r="C998" i="1"/>
  <c r="C997" i="1"/>
  <c r="H996" i="1"/>
  <c r="G996" i="1"/>
  <c r="D996" i="1"/>
  <c r="C996" i="1"/>
  <c r="H995" i="1"/>
  <c r="D995" i="1"/>
  <c r="G995" i="1" s="1"/>
  <c r="C995" i="1"/>
  <c r="H994" i="1"/>
  <c r="G994" i="1"/>
  <c r="D994" i="1"/>
  <c r="C994" i="1"/>
  <c r="H993" i="1"/>
  <c r="D993" i="1"/>
  <c r="G993" i="1" s="1"/>
  <c r="C993" i="1"/>
  <c r="H992" i="1"/>
  <c r="G992" i="1"/>
  <c r="D992" i="1"/>
  <c r="C992" i="1"/>
  <c r="D991" i="1"/>
  <c r="G991" i="1" s="1"/>
  <c r="C991" i="1"/>
  <c r="H989" i="1"/>
  <c r="D989" i="1"/>
  <c r="G989" i="1" s="1"/>
  <c r="C989" i="1"/>
  <c r="D988" i="1"/>
  <c r="H988" i="1" s="1"/>
  <c r="C988" i="1"/>
  <c r="H987" i="1"/>
  <c r="G987" i="1"/>
  <c r="D987" i="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D413" i="1"/>
  <c r="H413" i="1" s="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D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C295" i="1"/>
  <c r="H292" i="1"/>
  <c r="G292" i="1"/>
  <c r="D292" i="1"/>
  <c r="C292" i="1"/>
  <c r="H291" i="1"/>
  <c r="D291" i="1"/>
  <c r="G291" i="1" s="1"/>
  <c r="C291" i="1"/>
  <c r="H290" i="1"/>
  <c r="D290" i="1"/>
  <c r="G290" i="1" s="1"/>
  <c r="C290" i="1"/>
  <c r="D289" i="1"/>
  <c r="H289" i="1" s="1"/>
  <c r="C289" i="1"/>
  <c r="D288" i="1"/>
  <c r="H288" i="1" s="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D189" i="1"/>
  <c r="H189" i="1" s="1"/>
  <c r="C189" i="1"/>
  <c r="H188" i="1"/>
  <c r="G188" i="1"/>
  <c r="D188" i="1"/>
  <c r="C188" i="1"/>
  <c r="H187" i="1"/>
  <c r="G187" i="1"/>
  <c r="D187" i="1"/>
  <c r="C187" i="1"/>
  <c r="D186" i="1"/>
  <c r="H186" i="1" s="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D179" i="1"/>
  <c r="G179" i="1" s="1"/>
  <c r="C179" i="1"/>
  <c r="H178" i="1"/>
  <c r="D178" i="1"/>
  <c r="G178" i="1" s="1"/>
  <c r="C178" i="1"/>
  <c r="H177" i="1"/>
  <c r="D177" i="1"/>
  <c r="G177" i="1" s="1"/>
  <c r="C177" i="1"/>
  <c r="D176" i="1"/>
  <c r="H176" i="1" s="1"/>
  <c r="C176" i="1"/>
  <c r="D175" i="1"/>
  <c r="H175" i="1" s="1"/>
  <c r="C175" i="1"/>
  <c r="D174" i="1"/>
  <c r="H174" i="1" s="1"/>
  <c r="C174" i="1"/>
  <c r="C173" i="1"/>
  <c r="D172" i="1"/>
  <c r="H172" i="1" s="1"/>
  <c r="C172" i="1"/>
  <c r="H171" i="1"/>
  <c r="G171" i="1"/>
  <c r="D171" i="1"/>
  <c r="C171" i="1"/>
  <c r="H170" i="1"/>
  <c r="G170" i="1"/>
  <c r="D170" i="1"/>
  <c r="C170" i="1"/>
  <c r="D169" i="1"/>
  <c r="H169" i="1" s="1"/>
  <c r="C169" i="1"/>
  <c r="D168" i="1"/>
  <c r="H168" i="1" s="1"/>
  <c r="C168" i="1"/>
  <c r="H167" i="1"/>
  <c r="D167" i="1"/>
  <c r="G167" i="1" s="1"/>
  <c r="C167" i="1"/>
  <c r="D166" i="1"/>
  <c r="H166" i="1" s="1"/>
  <c r="C166" i="1"/>
  <c r="C165" i="1"/>
  <c r="H164" i="1"/>
  <c r="G164" i="1"/>
  <c r="D164" i="1"/>
  <c r="C164" i="1"/>
  <c r="H163" i="1"/>
  <c r="D163" i="1"/>
  <c r="G163" i="1" s="1"/>
  <c r="C163" i="1"/>
  <c r="H162" i="1"/>
  <c r="G162" i="1"/>
  <c r="D162" i="1"/>
  <c r="C162" i="1"/>
  <c r="D161" i="1"/>
  <c r="H161" i="1" s="1"/>
  <c r="C161" i="1"/>
  <c r="C160" i="1"/>
  <c r="C159" i="1"/>
  <c r="H158" i="1"/>
  <c r="G158" i="1"/>
  <c r="D158" i="1"/>
  <c r="C158" i="1"/>
  <c r="H157" i="1"/>
  <c r="G157" i="1"/>
  <c r="D157" i="1"/>
  <c r="C157" i="1"/>
  <c r="H156" i="1"/>
  <c r="G156" i="1"/>
  <c r="D156" i="1"/>
  <c r="C156" i="1"/>
  <c r="C155" i="1"/>
  <c r="H154" i="1"/>
  <c r="G154" i="1"/>
  <c r="D154" i="1"/>
  <c r="C154" i="1"/>
  <c r="H153" i="1"/>
  <c r="G153" i="1"/>
  <c r="D153" i="1"/>
  <c r="C153" i="1"/>
  <c r="H152" i="1"/>
  <c r="D152" i="1"/>
  <c r="G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G1491" i="1" l="1"/>
  <c r="C1501" i="1"/>
  <c r="E293" i="9"/>
  <c r="B293" i="9" s="1"/>
  <c r="G1064" i="1"/>
  <c r="E303" i="9"/>
  <c r="B303" i="9" s="1"/>
  <c r="E33" i="9"/>
  <c r="B33" i="9" s="1"/>
  <c r="E288" i="9"/>
  <c r="B288" i="9" s="1"/>
  <c r="E300" i="9"/>
  <c r="B300" i="9" s="1"/>
  <c r="E298" i="9"/>
  <c r="B298" i="9" s="1"/>
  <c r="D1148" i="1"/>
  <c r="H1148" i="1" s="1"/>
  <c r="G1264" i="1"/>
  <c r="G1244" i="1"/>
  <c r="H1228" i="1"/>
  <c r="H1227" i="1"/>
  <c r="H1154" i="1"/>
  <c r="H1155" i="1"/>
  <c r="G1148" i="1"/>
  <c r="G1151" i="1"/>
  <c r="G1137" i="1"/>
  <c r="F78" i="5"/>
  <c r="G1056" i="1"/>
  <c r="G1033" i="1"/>
  <c r="G1030" i="1"/>
  <c r="G1032" i="1"/>
  <c r="G1023" i="1"/>
  <c r="H1023" i="1"/>
  <c r="G1028" i="1"/>
  <c r="G1015" i="1"/>
  <c r="G1014" i="1"/>
  <c r="H1003" i="1"/>
  <c r="G1001" i="1"/>
  <c r="D997" i="1"/>
  <c r="H991" i="1"/>
  <c r="G988" i="1"/>
  <c r="E286" i="9"/>
  <c r="B286" i="9" s="1"/>
  <c r="G631" i="1"/>
  <c r="G289" i="1"/>
  <c r="C1576" i="1"/>
  <c r="G1578" i="1"/>
  <c r="H1530" i="1"/>
  <c r="G1530" i="1"/>
  <c r="D49" i="8"/>
  <c r="C1524" i="1" s="1"/>
  <c r="H1503" i="1"/>
  <c r="H1508" i="1"/>
  <c r="H1504" i="1"/>
  <c r="H1499" i="1"/>
  <c r="G1499" i="1"/>
  <c r="H1492" i="1"/>
  <c r="C1483" i="1"/>
  <c r="H1484" i="1"/>
  <c r="E27" i="9"/>
  <c r="B27" i="9" s="1"/>
  <c r="E296" i="9"/>
  <c r="B296" i="9" s="1"/>
  <c r="E32" i="9"/>
  <c r="F217" i="9"/>
  <c r="B217" i="9" s="1"/>
  <c r="D1408" i="1"/>
  <c r="G1409" i="1"/>
  <c r="H1456" i="1"/>
  <c r="F215" i="9"/>
  <c r="B215" i="9" s="1"/>
  <c r="E294" i="9"/>
  <c r="B294" i="9" s="1"/>
  <c r="G671" i="1"/>
  <c r="G668" i="1"/>
  <c r="E23" i="9"/>
  <c r="B23" i="9" s="1"/>
  <c r="G378" i="1"/>
  <c r="G379" i="1"/>
  <c r="G413" i="1"/>
  <c r="G288" i="1"/>
  <c r="G412" i="1"/>
  <c r="E643" i="4"/>
  <c r="D637" i="1" s="1"/>
  <c r="D411" i="1"/>
  <c r="G255" i="1"/>
  <c r="G257" i="1"/>
  <c r="E69" i="9"/>
  <c r="B69" i="9" s="1"/>
  <c r="G189" i="1"/>
  <c r="G184" i="1"/>
  <c r="G186" i="1"/>
  <c r="E43" i="9"/>
  <c r="B43" i="9" s="1"/>
  <c r="G176" i="1"/>
  <c r="G175" i="1"/>
  <c r="G173" i="1"/>
  <c r="G174" i="1"/>
  <c r="F177" i="4"/>
  <c r="G172" i="1"/>
  <c r="G169" i="1"/>
  <c r="G168" i="1"/>
  <c r="D165" i="1"/>
  <c r="G166" i="1"/>
  <c r="E163" i="4"/>
  <c r="D159" i="1" s="1"/>
  <c r="H159" i="1" s="1"/>
  <c r="D160" i="1"/>
  <c r="H160" i="1" s="1"/>
  <c r="G161" i="1"/>
  <c r="F218" i="9"/>
  <c r="B218" i="9" s="1"/>
  <c r="G149" i="1"/>
  <c r="G150" i="1"/>
  <c r="G130" i="1"/>
  <c r="H130" i="1"/>
  <c r="E133" i="4"/>
  <c r="F134" i="4"/>
  <c r="G186" i="9"/>
  <c r="E186" i="9" s="1"/>
  <c r="B186" i="9" s="1"/>
  <c r="F112" i="4"/>
  <c r="E38" i="9"/>
  <c r="B38" i="9" s="1"/>
  <c r="G87" i="1"/>
  <c r="G89" i="1"/>
  <c r="H66" i="1"/>
  <c r="E31" i="9"/>
  <c r="B31" i="9" s="1"/>
  <c r="G64" i="1"/>
  <c r="G65" i="1"/>
  <c r="E30" i="9"/>
  <c r="B30" i="9" s="1"/>
  <c r="H307" i="1"/>
  <c r="G307" i="1"/>
  <c r="H331" i="1"/>
  <c r="G331" i="1"/>
  <c r="H441" i="1"/>
  <c r="G441" i="1"/>
  <c r="H79" i="1"/>
  <c r="G79" i="1"/>
  <c r="H1007" i="1"/>
  <c r="G1007" i="1"/>
  <c r="G472" i="1"/>
  <c r="H472" i="1"/>
  <c r="H606" i="1"/>
  <c r="G606" i="1"/>
  <c r="I1440" i="1"/>
  <c r="F8" i="4"/>
  <c r="D7" i="4"/>
  <c r="G187" i="9"/>
  <c r="E187" i="9" s="1"/>
  <c r="B187" i="9" s="1"/>
  <c r="E298" i="4"/>
  <c r="F397" i="4"/>
  <c r="D396" i="4"/>
  <c r="E190" i="5"/>
  <c r="D1175" i="1"/>
  <c r="D35" i="6"/>
  <c r="F36" i="6"/>
  <c r="E5" i="7"/>
  <c r="D1437" i="1"/>
  <c r="G1437"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H1472" i="1"/>
  <c r="G1472" i="1"/>
  <c r="I1472" i="1" s="1"/>
  <c r="H1474" i="1"/>
  <c r="G1474" i="1"/>
  <c r="I1474" i="1" s="1"/>
  <c r="H1477" i="1"/>
  <c r="G1477" i="1"/>
  <c r="I1477" i="1" s="1"/>
  <c r="H1479" i="1"/>
  <c r="G1479" i="1"/>
  <c r="I1479" i="1" s="1"/>
  <c r="G1482" i="1"/>
  <c r="G1486" i="1"/>
  <c r="G1490" i="1"/>
  <c r="G1494" i="1"/>
  <c r="G1498" i="1"/>
  <c r="G1502" i="1"/>
  <c r="G1506" i="1"/>
  <c r="G1510" i="1"/>
  <c r="G1514" i="1"/>
  <c r="C120" i="1"/>
  <c r="C206" i="1"/>
  <c r="C236" i="1"/>
  <c r="C284" i="1"/>
  <c r="C299" i="1"/>
  <c r="C326" i="1"/>
  <c r="C383" i="1"/>
  <c r="C386" i="1"/>
  <c r="C392" i="1"/>
  <c r="C475" i="1"/>
  <c r="C478" i="1"/>
  <c r="C638"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H111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23" i="1"/>
  <c r="H1244" i="1"/>
  <c r="H1248" i="1"/>
  <c r="H1252" i="1"/>
  <c r="H1256" i="1"/>
  <c r="H1260" i="1"/>
  <c r="H1264" i="1"/>
  <c r="H1268" i="1"/>
  <c r="H1272" i="1"/>
  <c r="H1276" i="1"/>
  <c r="H1280" i="1"/>
  <c r="H1284" i="1"/>
  <c r="H1288" i="1"/>
  <c r="H1292" i="1"/>
  <c r="H1296" i="1"/>
  <c r="H1302" i="1"/>
  <c r="H1306" i="1"/>
  <c r="H1310" i="1"/>
  <c r="H1314" i="1"/>
  <c r="C1316" i="1"/>
  <c r="H1318" i="1"/>
  <c r="H1322" i="1"/>
  <c r="H1326" i="1"/>
  <c r="H1330" i="1"/>
  <c r="H1334" i="1"/>
  <c r="H1338" i="1"/>
  <c r="H1342" i="1"/>
  <c r="H1346" i="1"/>
  <c r="C1348" i="1"/>
  <c r="H1350" i="1"/>
  <c r="H1354" i="1"/>
  <c r="H1358" i="1"/>
  <c r="H1362" i="1"/>
  <c r="H1366" i="1"/>
  <c r="H1369" i="1"/>
  <c r="H1373" i="1"/>
  <c r="H1377" i="1"/>
  <c r="H1381" i="1"/>
  <c r="H1385" i="1"/>
  <c r="H1389" i="1"/>
  <c r="H1393" i="1"/>
  <c r="H1397" i="1"/>
  <c r="H1401" i="1"/>
  <c r="H1405" i="1"/>
  <c r="H1409" i="1"/>
  <c r="H1413" i="1"/>
  <c r="H1417" i="1"/>
  <c r="H1421" i="1"/>
  <c r="G1423" i="1"/>
  <c r="H1424" i="1"/>
  <c r="H1428" i="1"/>
  <c r="H1432" i="1"/>
  <c r="H1437" i="1"/>
  <c r="G1439" i="1"/>
  <c r="I1439" i="1" s="1"/>
  <c r="J1439" i="1"/>
  <c r="H1440" i="1"/>
  <c r="G1441" i="1"/>
  <c r="I1441" i="1" s="1"/>
  <c r="J1441" i="1"/>
  <c r="G1443" i="1"/>
  <c r="I1443" i="1" s="1"/>
  <c r="J1443" i="1"/>
  <c r="G1445"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E124" i="4"/>
  <c r="D120" i="1" s="1"/>
  <c r="D139" i="4"/>
  <c r="E152" i="4"/>
  <c r="H21" i="9" s="1"/>
  <c r="F153" i="4"/>
  <c r="D299" i="4"/>
  <c r="F568" i="4"/>
  <c r="D567" i="4"/>
  <c r="E245" i="5"/>
  <c r="D1222" i="1" s="1"/>
  <c r="H1222" i="1" s="1"/>
  <c r="D1223" i="1"/>
  <c r="G1223" i="1" s="1"/>
  <c r="D38" i="7"/>
  <c r="C1470" i="1"/>
  <c r="D42" i="8"/>
  <c r="E420" i="4"/>
  <c r="H311" i="9"/>
  <c r="D1183" i="1"/>
  <c r="C1388" i="1"/>
  <c r="F83" i="4"/>
  <c r="D82" i="4"/>
  <c r="F312" i="4"/>
  <c r="D311" i="4"/>
  <c r="E528" i="4"/>
  <c r="G310" i="9"/>
  <c r="F190" i="5"/>
  <c r="E238" i="5"/>
  <c r="D1216" i="1"/>
  <c r="E258" i="5"/>
  <c r="D1235" i="1" s="1"/>
  <c r="D1236" i="1"/>
  <c r="E5" i="6"/>
  <c r="D1300" i="1"/>
  <c r="H1300" i="1" s="1"/>
  <c r="D89" i="6"/>
  <c r="F122" i="6"/>
  <c r="D114" i="6"/>
  <c r="C4" i="1"/>
  <c r="C33" i="1"/>
  <c r="D155" i="1"/>
  <c r="D193" i="1"/>
  <c r="D227" i="1"/>
  <c r="D294" i="1"/>
  <c r="D295" i="1"/>
  <c r="D415" i="1"/>
  <c r="D416" i="1"/>
  <c r="D523" i="1"/>
  <c r="D1013" i="1"/>
  <c r="C1167" i="1"/>
  <c r="H1243" i="1"/>
  <c r="H1247" i="1"/>
  <c r="H1251" i="1"/>
  <c r="H1255" i="1"/>
  <c r="H1259" i="1"/>
  <c r="H1263" i="1"/>
  <c r="H1267" i="1"/>
  <c r="H1271" i="1"/>
  <c r="H1275" i="1"/>
  <c r="H1279" i="1"/>
  <c r="H1283" i="1"/>
  <c r="H1287" i="1"/>
  <c r="H1291" i="1"/>
  <c r="H1295" i="1"/>
  <c r="G1300" i="1"/>
  <c r="H1301" i="1"/>
  <c r="H1305" i="1"/>
  <c r="H1309" i="1"/>
  <c r="H1313" i="1"/>
  <c r="H1317" i="1"/>
  <c r="H1321" i="1"/>
  <c r="H1325" i="1"/>
  <c r="H1333" i="1"/>
  <c r="H1337" i="1"/>
  <c r="H1341" i="1"/>
  <c r="H1345" i="1"/>
  <c r="H1349" i="1"/>
  <c r="H1353" i="1"/>
  <c r="H1357" i="1"/>
  <c r="H1361" i="1"/>
  <c r="H1365" i="1"/>
  <c r="H1372" i="1"/>
  <c r="H1376" i="1"/>
  <c r="H1380" i="1"/>
  <c r="H1384" i="1"/>
  <c r="H1392" i="1"/>
  <c r="H1396" i="1"/>
  <c r="H1400" i="1"/>
  <c r="H1404" i="1"/>
  <c r="H1412" i="1"/>
  <c r="H1416" i="1"/>
  <c r="H1420" i="1"/>
  <c r="H1427" i="1"/>
  <c r="H1431" i="1"/>
  <c r="I1446" i="1"/>
  <c r="I1448" i="1"/>
  <c r="I1450" i="1"/>
  <c r="I1452" i="1"/>
  <c r="H1454" i="1"/>
  <c r="G1454" i="1"/>
  <c r="I1456" i="1"/>
  <c r="I1458" i="1"/>
  <c r="I1460" i="1"/>
  <c r="H1462" i="1"/>
  <c r="G1462" i="1"/>
  <c r="I1462" i="1" s="1"/>
  <c r="H1464" i="1"/>
  <c r="G1464" i="1"/>
  <c r="H1466" i="1"/>
  <c r="G1466" i="1"/>
  <c r="I1466" i="1" s="1"/>
  <c r="H1468" i="1"/>
  <c r="G1468" i="1"/>
  <c r="I1471" i="1"/>
  <c r="I1473" i="1"/>
  <c r="I1476" i="1"/>
  <c r="I1478" i="1"/>
  <c r="H1481" i="1"/>
  <c r="G1481" i="1"/>
  <c r="H1485" i="1"/>
  <c r="G1485" i="1"/>
  <c r="H1489" i="1"/>
  <c r="G1489" i="1"/>
  <c r="H1493" i="1"/>
  <c r="G1493" i="1"/>
  <c r="H1497" i="1"/>
  <c r="G1497" i="1"/>
  <c r="H1501" i="1"/>
  <c r="G1501" i="1"/>
  <c r="H1505" i="1"/>
  <c r="G1505" i="1"/>
  <c r="H1509" i="1"/>
  <c r="G1509" i="1"/>
  <c r="H1513" i="1"/>
  <c r="G1513" i="1"/>
  <c r="F107" i="4"/>
  <c r="D106" i="4"/>
  <c r="D196" i="4"/>
  <c r="F422" i="4"/>
  <c r="D421" i="4"/>
  <c r="H143" i="9"/>
  <c r="E593" i="4"/>
  <c r="D587" i="1" s="1"/>
  <c r="D43" i="8"/>
  <c r="C1519" i="1"/>
  <c r="E60" i="9"/>
  <c r="B60" i="9" s="1"/>
  <c r="B65" i="9"/>
  <c r="E7" i="4"/>
  <c r="F51" i="4"/>
  <c r="D50" i="4"/>
  <c r="F225" i="4"/>
  <c r="D224" i="4"/>
  <c r="E311" i="4"/>
  <c r="D306" i="1" s="1"/>
  <c r="F345" i="4"/>
  <c r="D344" i="4"/>
  <c r="D643" i="4"/>
  <c r="F416" i="4"/>
  <c r="F473" i="4"/>
  <c r="D472" i="4"/>
  <c r="F13" i="5"/>
  <c r="E12" i="5"/>
  <c r="G290" i="9"/>
  <c r="E290" i="9" s="1"/>
  <c r="B290" i="9" s="1"/>
  <c r="F88" i="5"/>
  <c r="D87" i="5"/>
  <c r="G308" i="9"/>
  <c r="F177" i="5"/>
  <c r="D176" i="5"/>
  <c r="D5" i="7"/>
  <c r="G178" i="9"/>
  <c r="E178" i="9" s="1"/>
  <c r="B178" i="9" s="1"/>
  <c r="E50" i="4"/>
  <c r="D46" i="1" s="1"/>
  <c r="F68" i="4"/>
  <c r="F91" i="4"/>
  <c r="F164" i="4"/>
  <c r="F253" i="4"/>
  <c r="D252" i="4"/>
  <c r="D263" i="4"/>
  <c r="F268" i="4"/>
  <c r="F364" i="4"/>
  <c r="D363" i="4"/>
  <c r="D459" i="4"/>
  <c r="F460" i="4"/>
  <c r="D580" i="4"/>
  <c r="D69" i="5"/>
  <c r="F70" i="5"/>
  <c r="F119" i="5"/>
  <c r="D118" i="5"/>
  <c r="H308" i="9"/>
  <c r="E176" i="5"/>
  <c r="F239" i="5"/>
  <c r="D238" i="5"/>
  <c r="F245" i="5"/>
  <c r="F259" i="5"/>
  <c r="D258" i="5"/>
  <c r="D5" i="6"/>
  <c r="D351" i="4"/>
  <c r="E363" i="4"/>
  <c r="E472" i="4"/>
  <c r="D466" i="1" s="1"/>
  <c r="F45" i="5"/>
  <c r="H291" i="9"/>
  <c r="E291" i="9" s="1"/>
  <c r="B291" i="9" s="1"/>
  <c r="E146" i="5"/>
  <c r="D206" i="5"/>
  <c r="B24" i="9"/>
  <c r="B28" i="9"/>
  <c r="B32" i="9"/>
  <c r="B36" i="9"/>
  <c r="B40" i="9"/>
  <c r="B44" i="9"/>
  <c r="B48" i="9"/>
  <c r="B52" i="9"/>
  <c r="B56" i="9"/>
  <c r="B57" i="9"/>
  <c r="E68" i="9"/>
  <c r="B68" i="9" s="1"/>
  <c r="B73" i="9"/>
  <c r="E84" i="9"/>
  <c r="B84" i="9" s="1"/>
  <c r="E91" i="9"/>
  <c r="B91" i="9" s="1"/>
  <c r="B94" i="9"/>
  <c r="B97" i="9"/>
  <c r="B101" i="9"/>
  <c r="B105" i="9"/>
  <c r="B109" i="9"/>
  <c r="B113" i="9"/>
  <c r="B117" i="9"/>
  <c r="B121" i="9"/>
  <c r="B125" i="9"/>
  <c r="B129" i="9"/>
  <c r="B133" i="9"/>
  <c r="B137" i="9"/>
  <c r="B141" i="9"/>
  <c r="G170" i="9"/>
  <c r="E170" i="9" s="1"/>
  <c r="B170" i="9" s="1"/>
  <c r="G182" i="9"/>
  <c r="E182" i="9" s="1"/>
  <c r="B182" i="9" s="1"/>
  <c r="E644" i="4"/>
  <c r="D638" i="1" s="1"/>
  <c r="E484" i="4"/>
  <c r="D478" i="1" s="1"/>
  <c r="D529" i="4"/>
  <c r="D593" i="4"/>
  <c r="E143" i="9"/>
  <c r="B143" i="9" s="1"/>
  <c r="D7" i="5"/>
  <c r="F246" i="5"/>
  <c r="B62" i="9"/>
  <c r="E67" i="9"/>
  <c r="B67" i="9" s="1"/>
  <c r="B78" i="9"/>
  <c r="E83" i="9"/>
  <c r="B83" i="9" s="1"/>
  <c r="B86" i="9"/>
  <c r="B89" i="9"/>
  <c r="E88" i="9"/>
  <c r="B88" i="9" s="1"/>
  <c r="B100" i="9"/>
  <c r="B104" i="9"/>
  <c r="B108" i="9"/>
  <c r="B112" i="9"/>
  <c r="B116" i="9"/>
  <c r="B120" i="9"/>
  <c r="B124" i="9"/>
  <c r="B128" i="9"/>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92" i="9"/>
  <c r="E192" i="9" s="1"/>
  <c r="B27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89" i="9"/>
  <c r="E189" i="9" s="1"/>
  <c r="B189" i="9" s="1"/>
  <c r="G166" i="9"/>
  <c r="E166" i="9" s="1"/>
  <c r="B166" i="9" s="1"/>
  <c r="H165" i="9"/>
  <c r="G190" i="9"/>
  <c r="E190" i="9" s="1"/>
  <c r="B190" i="9" s="1"/>
  <c r="G165" i="9"/>
  <c r="E165" i="9" s="1"/>
  <c r="B165" i="9" s="1"/>
  <c r="G164" i="9"/>
  <c r="E164" i="9" s="1"/>
  <c r="B164" i="9" s="1"/>
  <c r="G163" i="9"/>
  <c r="E163" i="9" s="1"/>
  <c r="B163" i="9" s="1"/>
  <c r="G162" i="9"/>
  <c r="E162" i="9" s="1"/>
  <c r="B162" i="9" s="1"/>
  <c r="G161" i="9"/>
  <c r="E161" i="9" s="1"/>
  <c r="B161" i="9" s="1"/>
  <c r="I10" i="9"/>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88" i="9"/>
  <c r="E188" i="9" s="1"/>
  <c r="B188" i="9" s="1"/>
  <c r="G279" i="9"/>
  <c r="E279" i="9" s="1"/>
  <c r="B279" i="9" s="1"/>
  <c r="B216" i="9"/>
  <c r="F277" i="9"/>
  <c r="F214" i="9"/>
  <c r="B214" i="9" s="1"/>
  <c r="B292" i="9"/>
  <c r="G1222" i="1" l="1"/>
  <c r="G997" i="1"/>
  <c r="H997" i="1"/>
  <c r="G1576" i="1"/>
  <c r="H1576" i="1"/>
  <c r="G1524" i="1"/>
  <c r="H1524" i="1"/>
  <c r="G1483" i="1"/>
  <c r="H1483" i="1"/>
  <c r="H411" i="1"/>
  <c r="G411" i="1"/>
  <c r="F163" i="4"/>
  <c r="G159" i="1"/>
  <c r="H165" i="1"/>
  <c r="G165" i="1"/>
  <c r="G160" i="1"/>
  <c r="F133" i="4"/>
  <c r="D129" i="1"/>
  <c r="F351" i="4"/>
  <c r="D350" i="4"/>
  <c r="C346" i="1"/>
  <c r="F252" i="4"/>
  <c r="C248" i="1"/>
  <c r="F87" i="5"/>
  <c r="C1065" i="1"/>
  <c r="F643" i="4"/>
  <c r="C637" i="1"/>
  <c r="F224" i="4"/>
  <c r="C220" i="1"/>
  <c r="H1519" i="1"/>
  <c r="G1519" i="1"/>
  <c r="G193" i="1"/>
  <c r="H193" i="1"/>
  <c r="E141" i="6"/>
  <c r="I24" i="3"/>
  <c r="D1299" i="1"/>
  <c r="E237" i="5"/>
  <c r="E175" i="5" s="1"/>
  <c r="D1152" i="1" s="1"/>
  <c r="D1215" i="1"/>
  <c r="F567" i="4"/>
  <c r="C561" i="1"/>
  <c r="H383" i="1"/>
  <c r="G383" i="1"/>
  <c r="F35" i="6"/>
  <c r="H25" i="3"/>
  <c r="C1329" i="1"/>
  <c r="F529" i="4"/>
  <c r="D528" i="4"/>
  <c r="C523" i="1"/>
  <c r="D141" i="6"/>
  <c r="G318" i="9" s="1"/>
  <c r="E318" i="9" s="1"/>
  <c r="F5" i="6"/>
  <c r="H24" i="3"/>
  <c r="C1299" i="1"/>
  <c r="F238" i="5"/>
  <c r="D237" i="5"/>
  <c r="C1215" i="1"/>
  <c r="F580" i="4"/>
  <c r="C574" i="1"/>
  <c r="C466" i="1"/>
  <c r="F472" i="4"/>
  <c r="H1013" i="1"/>
  <c r="G1013" i="1"/>
  <c r="H295" i="1"/>
  <c r="G295" i="1"/>
  <c r="H155" i="1"/>
  <c r="G155" i="1"/>
  <c r="G1236" i="1"/>
  <c r="H1236" i="1"/>
  <c r="F311" i="4"/>
  <c r="C306" i="1"/>
  <c r="E635" i="4"/>
  <c r="D629" i="1" s="1"/>
  <c r="D414" i="1"/>
  <c r="F139" i="4"/>
  <c r="C135" i="1"/>
  <c r="G1348" i="1"/>
  <c r="H1348" i="1"/>
  <c r="H475" i="1"/>
  <c r="G475" i="1"/>
  <c r="H206" i="1"/>
  <c r="G206" i="1"/>
  <c r="G1175" i="1"/>
  <c r="H1175" i="1"/>
  <c r="D293" i="1"/>
  <c r="B192" i="9"/>
  <c r="H20" i="3"/>
  <c r="C985" i="1"/>
  <c r="E308" i="9"/>
  <c r="B308" i="9" s="1"/>
  <c r="F50" i="4"/>
  <c r="C46" i="1"/>
  <c r="F196" i="4"/>
  <c r="D151" i="4"/>
  <c r="C192" i="1"/>
  <c r="H33" i="1"/>
  <c r="G33" i="1"/>
  <c r="F89" i="6"/>
  <c r="C1383" i="1"/>
  <c r="K1451" i="9"/>
  <c r="G314" i="9"/>
  <c r="E314" i="9" s="1"/>
  <c r="B314" i="9" s="1"/>
  <c r="C1517" i="1"/>
  <c r="I34" i="3"/>
  <c r="F299" i="4"/>
  <c r="D298" i="4"/>
  <c r="C294" i="1"/>
  <c r="G1316" i="1"/>
  <c r="H1316" i="1"/>
  <c r="H392" i="1"/>
  <c r="G392" i="1"/>
  <c r="H299" i="1"/>
  <c r="G299" i="1"/>
  <c r="H120" i="1"/>
  <c r="G120" i="1"/>
  <c r="I29" i="3"/>
  <c r="D1436" i="1"/>
  <c r="H310" i="9"/>
  <c r="E310" i="9" s="1"/>
  <c r="B310" i="9" s="1"/>
  <c r="D1167" i="1"/>
  <c r="H1167" i="1" s="1"/>
  <c r="F593" i="4"/>
  <c r="C587" i="1"/>
  <c r="F69" i="5"/>
  <c r="D68" i="5"/>
  <c r="C1047" i="1"/>
  <c r="F363" i="4"/>
  <c r="C358" i="1"/>
  <c r="F176" i="5"/>
  <c r="H22" i="3"/>
  <c r="C1153" i="1"/>
  <c r="D3" i="1"/>
  <c r="E6" i="4"/>
  <c r="F421" i="4"/>
  <c r="D420" i="4"/>
  <c r="C415" i="1"/>
  <c r="H27" i="3"/>
  <c r="F114" i="6"/>
  <c r="C1408" i="1"/>
  <c r="E636" i="4"/>
  <c r="D630" i="1" s="1"/>
  <c r="D522" i="1"/>
  <c r="G1470" i="1"/>
  <c r="H1470" i="1"/>
  <c r="E151" i="4"/>
  <c r="D148" i="1"/>
  <c r="H478" i="1"/>
  <c r="G478" i="1"/>
  <c r="H236" i="1"/>
  <c r="G236" i="1"/>
  <c r="F118" i="5"/>
  <c r="C1096" i="1"/>
  <c r="F344" i="4"/>
  <c r="C339" i="1"/>
  <c r="G21" i="9"/>
  <c r="E21" i="9" s="1"/>
  <c r="I35" i="3"/>
  <c r="C1518" i="1"/>
  <c r="G1388" i="1"/>
  <c r="H1388" i="1"/>
  <c r="H31" i="3"/>
  <c r="C1469" i="1"/>
  <c r="G326" i="1"/>
  <c r="H326" i="1"/>
  <c r="G311" i="9"/>
  <c r="E311" i="9" s="1"/>
  <c r="B311" i="9" s="1"/>
  <c r="F206" i="5"/>
  <c r="C1183" i="1"/>
  <c r="F258" i="5"/>
  <c r="C1235" i="1"/>
  <c r="D1124" i="1"/>
  <c r="E68" i="5"/>
  <c r="E350" i="4"/>
  <c r="D358" i="1"/>
  <c r="H19" i="9"/>
  <c r="E19" i="9" s="1"/>
  <c r="B19" i="9" s="1"/>
  <c r="I22" i="3"/>
  <c r="D1153" i="1"/>
  <c r="F459" i="4"/>
  <c r="C453" i="1"/>
  <c r="F263" i="4"/>
  <c r="C259" i="1"/>
  <c r="G316" i="9"/>
  <c r="E316" i="9" s="1"/>
  <c r="H29" i="3"/>
  <c r="C1436" i="1"/>
  <c r="F146" i="5"/>
  <c r="D990" i="1"/>
  <c r="E7" i="5"/>
  <c r="F7" i="5" s="1"/>
  <c r="F152" i="4"/>
  <c r="F106" i="4"/>
  <c r="C102" i="1"/>
  <c r="I1468" i="1"/>
  <c r="I1464" i="1"/>
  <c r="H416" i="1"/>
  <c r="G416" i="1"/>
  <c r="H227" i="1"/>
  <c r="G227" i="1"/>
  <c r="H4" i="1"/>
  <c r="G4" i="1"/>
  <c r="G1216" i="1"/>
  <c r="H1216" i="1"/>
  <c r="F12" i="5"/>
  <c r="F82" i="4"/>
  <c r="C78" i="1"/>
  <c r="G313" i="9"/>
  <c r="E313" i="9" s="1"/>
  <c r="G638" i="1"/>
  <c r="H638" i="1"/>
  <c r="H386" i="1"/>
  <c r="G386" i="1"/>
  <c r="H284" i="1"/>
  <c r="G284" i="1"/>
  <c r="F396" i="4"/>
  <c r="C391" i="1"/>
  <c r="F7" i="4"/>
  <c r="D6" i="4"/>
  <c r="C3" i="1"/>
  <c r="G129" i="1" l="1"/>
  <c r="H129" i="1"/>
  <c r="E317" i="9"/>
  <c r="B318" i="9"/>
  <c r="H21" i="3"/>
  <c r="F68" i="5"/>
  <c r="C1046" i="1"/>
  <c r="H1517" i="1"/>
  <c r="G1517" i="1"/>
  <c r="H11" i="3"/>
  <c r="D6" i="5"/>
  <c r="F237" i="5"/>
  <c r="H23" i="3"/>
  <c r="C1214" i="1"/>
  <c r="D636" i="4"/>
  <c r="F528" i="4"/>
  <c r="C522" i="1"/>
  <c r="G1167" i="1"/>
  <c r="H220" i="1"/>
  <c r="G220" i="1"/>
  <c r="H1065" i="1"/>
  <c r="G1065" i="1"/>
  <c r="H346" i="1"/>
  <c r="G346" i="1"/>
  <c r="G391" i="1"/>
  <c r="H391" i="1"/>
  <c r="E408" i="4"/>
  <c r="D403" i="1" s="1"/>
  <c r="D345" i="1"/>
  <c r="H1235" i="1"/>
  <c r="G1235" i="1"/>
  <c r="H1096" i="1"/>
  <c r="G1096" i="1"/>
  <c r="G1408" i="1"/>
  <c r="H1408" i="1"/>
  <c r="D289" i="4"/>
  <c r="F151" i="4"/>
  <c r="H17" i="3"/>
  <c r="C147" i="1"/>
  <c r="H135" i="1"/>
  <c r="G135" i="1"/>
  <c r="I28" i="3"/>
  <c r="D1435" i="1"/>
  <c r="E6" i="5"/>
  <c r="I20" i="3"/>
  <c r="D985" i="1"/>
  <c r="H985" i="1" s="1"/>
  <c r="I21" i="3"/>
  <c r="D1046" i="1"/>
  <c r="B21" i="9"/>
  <c r="D175" i="5"/>
  <c r="G587" i="1"/>
  <c r="H587" i="1"/>
  <c r="G1299" i="1"/>
  <c r="H1299" i="1"/>
  <c r="G1329" i="1"/>
  <c r="H1329" i="1"/>
  <c r="I23" i="3"/>
  <c r="D1214" i="1"/>
  <c r="H637" i="1"/>
  <c r="G637" i="1"/>
  <c r="H248" i="1"/>
  <c r="G248" i="1"/>
  <c r="G259" i="1"/>
  <c r="H259" i="1"/>
  <c r="G1469" i="1"/>
  <c r="H1469" i="1"/>
  <c r="H1518" i="1"/>
  <c r="G1518" i="1"/>
  <c r="E289" i="4"/>
  <c r="E290" i="4" s="1"/>
  <c r="D286" i="1" s="1"/>
  <c r="I17" i="3"/>
  <c r="D147" i="1"/>
  <c r="H415" i="1"/>
  <c r="G415" i="1"/>
  <c r="H294" i="1"/>
  <c r="G294" i="1"/>
  <c r="G1383" i="1"/>
  <c r="H1383" i="1"/>
  <c r="H192" i="1"/>
  <c r="G192" i="1"/>
  <c r="G466" i="1"/>
  <c r="H466" i="1"/>
  <c r="E312" i="9"/>
  <c r="B313" i="9"/>
  <c r="G1436" i="1"/>
  <c r="H1436" i="1"/>
  <c r="D635" i="4"/>
  <c r="F420" i="4"/>
  <c r="C414" i="1"/>
  <c r="H1153" i="1"/>
  <c r="G1153" i="1"/>
  <c r="H358" i="1"/>
  <c r="G358" i="1"/>
  <c r="D407" i="4"/>
  <c r="F298" i="4"/>
  <c r="C293" i="1"/>
  <c r="H306" i="1"/>
  <c r="G306" i="1"/>
  <c r="H574" i="1"/>
  <c r="G574" i="1"/>
  <c r="H28" i="3"/>
  <c r="F141" i="6"/>
  <c r="C1435" i="1"/>
  <c r="D408" i="4"/>
  <c r="F350" i="4"/>
  <c r="C345" i="1"/>
  <c r="H3" i="1"/>
  <c r="G3" i="1"/>
  <c r="H78" i="1"/>
  <c r="G78" i="1"/>
  <c r="H453" i="1"/>
  <c r="G453" i="1"/>
  <c r="D412" i="4"/>
  <c r="D290" i="4"/>
  <c r="F6" i="4"/>
  <c r="H16" i="3"/>
  <c r="C2" i="1"/>
  <c r="G102" i="1"/>
  <c r="H102" i="1"/>
  <c r="H990" i="1"/>
  <c r="G990" i="1"/>
  <c r="B316" i="9"/>
  <c r="E315" i="9"/>
  <c r="I10" i="3" s="1"/>
  <c r="G1124" i="1"/>
  <c r="H1124" i="1"/>
  <c r="H1183" i="1"/>
  <c r="G1183" i="1"/>
  <c r="H339" i="1"/>
  <c r="G339" i="1"/>
  <c r="H148" i="1"/>
  <c r="G148" i="1"/>
  <c r="I16" i="3"/>
  <c r="E412" i="4"/>
  <c r="D2" i="1"/>
  <c r="G1047" i="1"/>
  <c r="H1047" i="1"/>
  <c r="H46" i="1"/>
  <c r="G46" i="1"/>
  <c r="E407" i="4"/>
  <c r="D402" i="1" s="1"/>
  <c r="H1215" i="1"/>
  <c r="G1215" i="1"/>
  <c r="H523" i="1"/>
  <c r="G523" i="1"/>
  <c r="H561" i="1"/>
  <c r="G561" i="1"/>
  <c r="G985" i="1" l="1"/>
  <c r="H293" i="1"/>
  <c r="G293" i="1"/>
  <c r="N3" i="9"/>
  <c r="I11" i="3"/>
  <c r="E639" i="4"/>
  <c r="D407" i="1"/>
  <c r="G1435" i="1"/>
  <c r="H1435" i="1"/>
  <c r="H522" i="1"/>
  <c r="G522" i="1"/>
  <c r="H2" i="1"/>
  <c r="G2" i="1"/>
  <c r="D639" i="4"/>
  <c r="F412" i="4"/>
  <c r="C407" i="1"/>
  <c r="H345" i="1"/>
  <c r="G345" i="1"/>
  <c r="F407" i="4"/>
  <c r="C402" i="1"/>
  <c r="E413" i="4"/>
  <c r="E291" i="4"/>
  <c r="D287" i="1" s="1"/>
  <c r="D285" i="1"/>
  <c r="H9" i="3"/>
  <c r="F408" i="4"/>
  <c r="C403" i="1"/>
  <c r="F175" i="5"/>
  <c r="C1152" i="1"/>
  <c r="H147" i="1"/>
  <c r="G147" i="1"/>
  <c r="G1214" i="1"/>
  <c r="H1214" i="1"/>
  <c r="F290" i="4"/>
  <c r="C286" i="1"/>
  <c r="F635" i="4"/>
  <c r="C629" i="1"/>
  <c r="H414" i="1"/>
  <c r="G414" i="1"/>
  <c r="H278" i="9"/>
  <c r="D984" i="1"/>
  <c r="D413" i="4"/>
  <c r="D291" i="4"/>
  <c r="F289" i="4"/>
  <c r="C285" i="1"/>
  <c r="F636" i="4"/>
  <c r="C630" i="1"/>
  <c r="G285" i="9"/>
  <c r="E285" i="9" s="1"/>
  <c r="B285" i="9" s="1"/>
  <c r="G278" i="9"/>
  <c r="F6" i="5"/>
  <c r="C984" i="1"/>
  <c r="G1046" i="1"/>
  <c r="H1046" i="1"/>
  <c r="E278" i="9" l="1"/>
  <c r="E277" i="9" s="1"/>
  <c r="H629" i="1"/>
  <c r="G629" i="1"/>
  <c r="H1152" i="1"/>
  <c r="G1152" i="1"/>
  <c r="K3" i="9"/>
  <c r="I9" i="3"/>
  <c r="H402" i="1"/>
  <c r="G402" i="1"/>
  <c r="H407" i="1"/>
  <c r="G407" i="1"/>
  <c r="F413" i="4"/>
  <c r="D415" i="4"/>
  <c r="D640" i="4"/>
  <c r="C408" i="1"/>
  <c r="G286" i="1"/>
  <c r="H286" i="1"/>
  <c r="H403" i="1"/>
  <c r="G403" i="1"/>
  <c r="D414" i="4"/>
  <c r="H285" i="1"/>
  <c r="G285" i="1"/>
  <c r="E640" i="4"/>
  <c r="E641" i="4" s="1"/>
  <c r="E415" i="4"/>
  <c r="D410" i="1" s="1"/>
  <c r="D408" i="1"/>
  <c r="D641" i="4"/>
  <c r="F639" i="4"/>
  <c r="C633" i="1"/>
  <c r="E414" i="4"/>
  <c r="D409" i="1" s="1"/>
  <c r="H8" i="3"/>
  <c r="H984" i="1"/>
  <c r="G984" i="1"/>
  <c r="G630" i="1"/>
  <c r="H630" i="1"/>
  <c r="F291" i="4"/>
  <c r="C287" i="1"/>
  <c r="D633" i="1"/>
  <c r="B278" i="9" l="1"/>
  <c r="M3" i="9"/>
  <c r="I8" i="3"/>
  <c r="F641" i="4"/>
  <c r="C635" i="1"/>
  <c r="F415" i="4"/>
  <c r="C410" i="1"/>
  <c r="D635" i="1"/>
  <c r="F414" i="4"/>
  <c r="C409" i="1"/>
  <c r="H287" i="1"/>
  <c r="G287" i="1"/>
  <c r="H633" i="1"/>
  <c r="G633" i="1"/>
  <c r="H408" i="1"/>
  <c r="G408" i="1"/>
  <c r="E642" i="4"/>
  <c r="D634" i="1"/>
  <c r="F640" i="4"/>
  <c r="C634" i="1"/>
  <c r="D642" i="4"/>
  <c r="F642" i="4" l="1"/>
  <c r="D646" i="4"/>
  <c r="C636" i="1"/>
  <c r="E646" i="4"/>
  <c r="D636" i="1"/>
  <c r="H409" i="1"/>
  <c r="G409" i="1"/>
  <c r="H410" i="1"/>
  <c r="G410" i="1"/>
  <c r="D645" i="4"/>
  <c r="H634" i="1"/>
  <c r="G634" i="1"/>
  <c r="E645" i="4"/>
  <c r="G635" i="1"/>
  <c r="H635" i="1"/>
  <c r="I19" i="3" l="1"/>
  <c r="D640" i="1"/>
  <c r="I18" i="3"/>
  <c r="D639" i="1"/>
  <c r="H7" i="3" s="1"/>
  <c r="G636" i="1"/>
  <c r="H636" i="1"/>
  <c r="G276" i="9"/>
  <c r="E276" i="9" s="1"/>
  <c r="B276" i="9" s="1"/>
  <c r="F645" i="4"/>
  <c r="H18" i="3"/>
  <c r="C639" i="1"/>
  <c r="F646" i="4"/>
  <c r="H19" i="3"/>
  <c r="C640" i="1"/>
  <c r="J3" i="9" l="1"/>
  <c r="H639" i="1"/>
  <c r="G639" i="1"/>
  <c r="G640" i="1"/>
  <c r="H640" i="1"/>
  <c r="G274" i="9" l="1"/>
  <c r="M272" i="9"/>
  <c r="H274" i="9"/>
  <c r="L272" i="9"/>
  <c r="H18" i="9"/>
  <c r="M16" i="9"/>
  <c r="L15" i="9"/>
  <c r="K13" i="9"/>
  <c r="J10" i="9"/>
  <c r="I7" i="9"/>
  <c r="K5" i="9"/>
  <c r="I17" i="9"/>
  <c r="G16" i="9"/>
  <c r="J11" i="9"/>
  <c r="I8" i="9"/>
  <c r="K6" i="9"/>
  <c r="K9" i="9"/>
  <c r="J6" i="9"/>
  <c r="G18" i="9"/>
  <c r="M15" i="9"/>
  <c r="I12" i="9"/>
  <c r="J7" i="9"/>
  <c r="K10" i="9"/>
  <c r="H17" i="9"/>
  <c r="I11" i="9"/>
  <c r="I9" i="9"/>
  <c r="G15" i="9"/>
  <c r="J5" i="9"/>
  <c r="L16" i="9"/>
  <c r="K11" i="9"/>
  <c r="I6" i="9"/>
  <c r="K12" i="9"/>
  <c r="G17" i="9"/>
  <c r="J12" i="9"/>
  <c r="J8" i="9"/>
  <c r="I5" i="9"/>
  <c r="H16" i="9"/>
  <c r="K7" i="9"/>
  <c r="J17" i="9"/>
  <c r="K8" i="9"/>
  <c r="J13" i="9"/>
  <c r="I13" i="9"/>
  <c r="J9" i="9"/>
  <c r="H15" i="9"/>
  <c r="E5" i="9" l="1"/>
  <c r="B5" i="9" s="1"/>
  <c r="F272" i="9"/>
  <c r="B272" i="9" s="1"/>
  <c r="E18" i="9"/>
  <c r="B18" i="9" s="1"/>
  <c r="E6" i="9"/>
  <c r="B6" i="9" s="1"/>
  <c r="E8" i="9"/>
  <c r="B8" i="9" s="1"/>
  <c r="F20" i="9"/>
  <c r="E15" i="9"/>
  <c r="F15" i="9"/>
  <c r="E13" i="9"/>
  <c r="B13" i="9" s="1"/>
  <c r="E9" i="9"/>
  <c r="B9" i="9" s="1"/>
  <c r="E7" i="9"/>
  <c r="B7" i="9" s="1"/>
  <c r="E17" i="9"/>
  <c r="B17" i="9" s="1"/>
  <c r="F16" i="9"/>
  <c r="E11" i="9"/>
  <c r="B11" i="9" s="1"/>
  <c r="E12" i="9"/>
  <c r="B12" i="9" s="1"/>
  <c r="E16" i="9"/>
  <c r="E10" i="9"/>
  <c r="B10" i="9" s="1"/>
  <c r="E274" i="9"/>
  <c r="B16" i="9" l="1"/>
  <c r="B274" i="9"/>
  <c r="E20" i="9"/>
  <c r="I7" i="3" s="1"/>
  <c r="F14" i="9"/>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<sst xmlns="http://schemas.openxmlformats.org/spreadsheetml/2006/main" count="4374" uniqueCount="3426">
  <si>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</si>
  <si>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</si>
  <si>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</si>
  <si>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</si>
  <si>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</si>
  <si>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</si>
  <si>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</si>
  <si>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</si>
  <si>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</si>
  <si>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</si>
  <si>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</si>
  <si>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</si>
  <si>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</si>
  <si>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</si>
  <si>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</si>
  <si>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</si>
  <si>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</si>
  <si>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</si>
  <si>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</si>
  <si>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</si>
  <si>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</si>
  <si>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</si>
  <si>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</si>
  <si>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</si>
  <si>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</si>
  <si>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</si>
  <si>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</si>
  <si>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</si>
  <si>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</si>
  <si>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</si>
  <si>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</si>
  <si>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KARLOBAG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</si>
  <si>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</si>
  <si>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</si>
  <si>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</si>
  <si>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</si>
  <si>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</si>
  <si>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</si>
  <si>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</si>
  <si>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</si>
  <si>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</si>
  <si>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</si>
  <si>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</si>
  <si>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</si>
  <si>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</si>
  <si>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</si>
  <si>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</si>
  <si>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</si>
  <si>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</si>
  <si>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8787 - O.Š. KARLOBAG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</si>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</sst>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467046.14999999997</v>
      </c>
      <c r="D2" s="6">
        <f>'PR-RAS'!E6</f>
        <v>561659.23</v>
      </c>
      <c r="E2" s="6">
        <v>0</v>
      </c>
      <c r="F2" s="6">
        <v>0</v>
      </c>
      <c r="G2" s="7">
        <f t="shared" ref="G2:G264" si="0">(B2/1000)*(C2*1+D2*2)</f>
        <v>1590.3646099999999</v>
      </c>
      <c r="H2" s="7">
        <f t="shared" ref="H2:H264" si="1">ABS(C2-ROUND(C2,0))+ABS(D2-ROUND(D2,0))</f>
        <v>0.37999999994644895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363591.2</v>
      </c>
      <c r="D46" s="1">
        <f>'PR-RAS'!E50</f>
        <v>421665.17</v>
      </c>
      <c r="E46" s="1">
        <v>0</v>
      </c>
      <c r="F46" s="1">
        <v>0</v>
      </c>
      <c r="G46" s="2">
        <f t="shared" si="0"/>
        <v>54311.469299999997</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363591.2</v>
      </c>
      <c r="D64" s="1">
        <f>'PR-RAS'!E68</f>
        <v>421665.17</v>
      </c>
      <c r="E64" s="1">
        <v>0</v>
      </c>
      <c r="F64" s="1">
        <v>0</v>
      </c>
      <c r="G64" s="2">
        <f t="shared" si="0"/>
        <v>76036.057020000007</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362696.24</v>
      </c>
      <c r="D65" s="1">
        <f>'PR-RAS'!E69</f>
        <v>420925.62</v>
      </c>
      <c r="E65" s="1">
        <v>0</v>
      </c>
      <c r="F65" s="1">
        <v>0</v>
      </c>
      <c r="G65" s="2">
        <f t="shared" si="0"/>
        <v>77091.038719999997</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894.96</v>
      </c>
      <c r="D66" s="1">
        <f>'PR-RAS'!E70</f>
        <v>739.55</v>
      </c>
      <c r="E66" s="1">
        <v>0</v>
      </c>
      <c r="F66" s="1">
        <v>0</v>
      </c>
      <c r="G66" s="2">
        <f t="shared" si="0"/>
        <v>154.31389999999999</v>
      </c>
      <c r="H66" s="2">
        <f t="shared" si="1"/>
        <v>0.49000000000000909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748.97</v>
      </c>
      <c r="D78" s="1">
        <f>'PR-RAS'!E82</f>
        <v>573.67999999999995</v>
      </c>
      <c r="E78" s="1">
        <v>0</v>
      </c>
      <c r="F78" s="1">
        <v>0</v>
      </c>
      <c r="G78" s="2">
        <f t="shared" si="0"/>
        <v>146.01740999999998</v>
      </c>
      <c r="H78" s="2">
        <f t="shared" si="1"/>
        <v>0.35000000000002274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0.73</v>
      </c>
      <c r="D79" s="1">
        <f>'PR-RAS'!E83</f>
        <v>0.56000000000000005</v>
      </c>
      <c r="E79" s="1">
        <v>0</v>
      </c>
      <c r="F79" s="1">
        <v>0</v>
      </c>
      <c r="G79" s="2">
        <f t="shared" si="0"/>
        <v>0.14430000000000001</v>
      </c>
      <c r="H79" s="2">
        <f t="shared" si="1"/>
        <v>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0.73</v>
      </c>
      <c r="D81" s="1">
        <f>'PR-RAS'!E85</f>
        <v>0.56000000000000005</v>
      </c>
      <c r="E81" s="1">
        <v>0</v>
      </c>
      <c r="F81" s="1">
        <v>0</v>
      </c>
      <c r="G81" s="2">
        <f t="shared" si="0"/>
        <v>0.14800000000000002</v>
      </c>
      <c r="H81" s="2">
        <f t="shared" si="1"/>
        <v>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748.24</v>
      </c>
      <c r="D87" s="1">
        <f>'PR-RAS'!E91</f>
        <v>573.12</v>
      </c>
      <c r="E87" s="1">
        <v>0</v>
      </c>
      <c r="F87" s="1">
        <v>0</v>
      </c>
      <c r="G87" s="2">
        <f t="shared" si="0"/>
        <v>162.92527999999999</v>
      </c>
      <c r="H87" s="2">
        <f t="shared" si="1"/>
        <v>0.36000000000001364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748.24</v>
      </c>
      <c r="D89" s="1">
        <f>'PR-RAS'!E93</f>
        <v>573.12</v>
      </c>
      <c r="E89" s="1">
        <v>0</v>
      </c>
      <c r="F89" s="1">
        <v>0</v>
      </c>
      <c r="G89" s="2">
        <f t="shared" si="0"/>
        <v>166.71423999999999</v>
      </c>
      <c r="H89" s="2">
        <f t="shared" si="1"/>
        <v>0.36000000000001364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2517.86</v>
      </c>
      <c r="D102" s="1">
        <f>'PR-RAS'!E106</f>
        <v>2265.7199999999998</v>
      </c>
      <c r="E102" s="1">
        <v>0</v>
      </c>
      <c r="F102" s="1">
        <v>0</v>
      </c>
      <c r="G102" s="2">
        <f t="shared" si="0"/>
        <v>711.97929999999997</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2517.86</v>
      </c>
      <c r="D108" s="1">
        <f>'PR-RAS'!E112</f>
        <v>2265.7199999999998</v>
      </c>
      <c r="E108" s="1">
        <v>0</v>
      </c>
      <c r="F108" s="1">
        <v>0</v>
      </c>
      <c r="G108" s="2">
        <f t="shared" si="0"/>
        <v>754.27509999999995</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2517.86</v>
      </c>
      <c r="D113" s="1">
        <f>'PR-RAS'!E117</f>
        <v>2265.7199999999998</v>
      </c>
      <c r="E113" s="1">
        <v>0</v>
      </c>
      <c r="F113" s="1">
        <v>0</v>
      </c>
      <c r="G113" s="2">
        <f t="shared" si="0"/>
        <v>789.52159999999992</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100188.12</v>
      </c>
      <c r="D129" s="1">
        <f>'PR-RAS'!E133</f>
        <v>137154.66</v>
      </c>
      <c r="E129" s="1">
        <v>0</v>
      </c>
      <c r="F129" s="1">
        <v>0</v>
      </c>
      <c r="G129" s="2">
        <f t="shared" si="0"/>
        <v>47935.672319999998</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100188.12</v>
      </c>
      <c r="D130" s="1">
        <f>'PR-RAS'!E134</f>
        <v>137154.66</v>
      </c>
      <c r="E130" s="1">
        <v>0</v>
      </c>
      <c r="F130" s="1">
        <v>0</v>
      </c>
      <c r="G130" s="2">
        <f t="shared" si="0"/>
        <v>48310.169760000004</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81078.080000000002</v>
      </c>
      <c r="D131" s="1">
        <f>'PR-RAS'!E135</f>
        <v>137154.66</v>
      </c>
      <c r="E131" s="1">
        <v>0</v>
      </c>
      <c r="F131" s="1">
        <v>0</v>
      </c>
      <c r="G131" s="2">
        <f t="shared" si="0"/>
        <v>46200.362000000001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19110.04</v>
      </c>
      <c r="D132" s="1">
        <f>'PR-RAS'!E136</f>
        <v>0</v>
      </c>
      <c r="E132" s="1">
        <v>0</v>
      </c>
      <c r="F132" s="1">
        <v>0</v>
      </c>
      <c r="G132" s="2">
        <f t="shared" si="0"/>
        <v>2503.4152400000003</v>
      </c>
      <c r="H132" s="2">
        <f t="shared" si="1"/>
        <v>4.0000000000873115E-2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447146.97000000003</v>
      </c>
      <c r="D147" s="1">
        <f>'PR-RAS'!E151</f>
        <v>561264.99</v>
      </c>
      <c r="E147" s="1">
        <v>0</v>
      </c>
      <c r="F147" s="1">
        <v>0</v>
      </c>
      <c r="G147" s="2">
        <f t="shared" si="0"/>
        <v>229172.83469999998</v>
      </c>
      <c r="H147" s="2">
        <f t="shared" si="1"/>
        <v>3.9999999979045242E-2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314824.81</v>
      </c>
      <c r="D148" s="1">
        <f>'PR-RAS'!E152</f>
        <v>383495.86</v>
      </c>
      <c r="E148" s="1">
        <v>0</v>
      </c>
      <c r="F148" s="1">
        <v>0</v>
      </c>
      <c r="G148" s="2">
        <f t="shared" si="0"/>
        <v>159027.02990999998</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258384.1</v>
      </c>
      <c r="D149" s="1">
        <f>'PR-RAS'!E153</f>
        <v>314965.92</v>
      </c>
      <c r="E149" s="1">
        <v>0</v>
      </c>
      <c r="F149" s="1">
        <v>0</v>
      </c>
      <c r="G149" s="2">
        <f t="shared" si="0"/>
        <v>131470.75911999997</v>
      </c>
      <c r="H149" s="2">
        <f t="shared" si="1"/>
        <v>0.18000000002211891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255611.98</v>
      </c>
      <c r="D150" s="1">
        <f>'PR-RAS'!E154</f>
        <v>311473.24</v>
      </c>
      <c r="E150" s="1">
        <v>0</v>
      </c>
      <c r="F150" s="1">
        <v>0</v>
      </c>
      <c r="G150" s="2">
        <f t="shared" si="0"/>
        <v>130905.21053999999</v>
      </c>
      <c r="H150" s="2">
        <f t="shared" si="1"/>
        <v>0.2599999999802094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425.63</v>
      </c>
      <c r="D152" s="1">
        <f>'PR-RAS'!E156</f>
        <v>699.1</v>
      </c>
      <c r="E152" s="1">
        <v>0</v>
      </c>
      <c r="F152" s="1">
        <v>0</v>
      </c>
      <c r="G152" s="2">
        <f t="shared" si="0"/>
        <v>275.39832999999999</v>
      </c>
      <c r="H152" s="2">
        <f t="shared" si="1"/>
        <v>0.47000000000002728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2346.4899999999998</v>
      </c>
      <c r="D153" s="1">
        <f>'PR-RAS'!E157</f>
        <v>2793.58</v>
      </c>
      <c r="E153" s="1">
        <v>0</v>
      </c>
      <c r="F153" s="1">
        <v>0</v>
      </c>
      <c r="G153" s="2">
        <f t="shared" si="0"/>
        <v>1205.9148</v>
      </c>
      <c r="H153" s="2">
        <f t="shared" si="1"/>
        <v>0.90999999999985448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13807.34</v>
      </c>
      <c r="D154" s="1">
        <f>'PR-RAS'!E158</f>
        <v>16560.57</v>
      </c>
      <c r="E154" s="1">
        <v>0</v>
      </c>
      <c r="F154" s="1">
        <v>0</v>
      </c>
      <c r="G154" s="2">
        <f t="shared" si="0"/>
        <v>7180.0574399999996</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42633.37</v>
      </c>
      <c r="D155" s="1">
        <f>'PR-RAS'!E159</f>
        <v>51969.37</v>
      </c>
      <c r="E155" s="1">
        <v>0</v>
      </c>
      <c r="F155" s="1">
        <v>0</v>
      </c>
      <c r="G155" s="2">
        <f t="shared" si="0"/>
        <v>22572.104940000001</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42633.37</v>
      </c>
      <c r="D157" s="1">
        <f>'PR-RAS'!E161</f>
        <v>51969.37</v>
      </c>
      <c r="E157" s="1">
        <v>0</v>
      </c>
      <c r="F157" s="1">
        <v>0</v>
      </c>
      <c r="G157" s="2">
        <f t="shared" si="0"/>
        <v>22865.249160000003</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89881.829999999987</v>
      </c>
      <c r="D159" s="1">
        <f>'PR-RAS'!E163</f>
        <v>69710.25</v>
      </c>
      <c r="E159" s="1">
        <v>0</v>
      </c>
      <c r="F159" s="1">
        <v>0</v>
      </c>
      <c r="G159" s="2">
        <f t="shared" si="0"/>
        <v>36229.76814</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42526.739999999991</v>
      </c>
      <c r="D160" s="1">
        <f>'PR-RAS'!E164</f>
        <v>30904.28</v>
      </c>
      <c r="E160" s="1">
        <v>0</v>
      </c>
      <c r="F160" s="1">
        <v>0</v>
      </c>
      <c r="G160" s="2">
        <f t="shared" si="0"/>
        <v>16589.312699999999</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2046.13</v>
      </c>
      <c r="D161" s="1">
        <f>'PR-RAS'!E165</f>
        <v>1845.5</v>
      </c>
      <c r="E161" s="1">
        <v>0</v>
      </c>
      <c r="F161" s="1">
        <v>0</v>
      </c>
      <c r="G161" s="2">
        <f t="shared" si="0"/>
        <v>917.94080000000008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39723.519999999997</v>
      </c>
      <c r="D162" s="1">
        <f>'PR-RAS'!E166</f>
        <v>28538.78</v>
      </c>
      <c r="E162" s="1">
        <v>0</v>
      </c>
      <c r="F162" s="1">
        <v>0</v>
      </c>
      <c r="G162" s="2">
        <f t="shared" si="0"/>
        <v>15584.973879999998</v>
      </c>
      <c r="H162" s="2">
        <f t="shared" si="1"/>
        <v>0.70000000000436557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757.09</v>
      </c>
      <c r="D163" s="1">
        <f>'PR-RAS'!E167</f>
        <v>520</v>
      </c>
      <c r="E163" s="1">
        <v>0</v>
      </c>
      <c r="F163" s="1">
        <v>0</v>
      </c>
      <c r="G163" s="2">
        <f t="shared" si="0"/>
        <v>291.12858000000006</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24988.15</v>
      </c>
      <c r="D165" s="1">
        <f>'PR-RAS'!E169</f>
        <v>17963.809999999998</v>
      </c>
      <c r="E165" s="1">
        <v>0</v>
      </c>
      <c r="F165" s="1">
        <v>0</v>
      </c>
      <c r="G165" s="2">
        <f t="shared" si="0"/>
        <v>9990.1862799999999</v>
      </c>
      <c r="H165" s="2">
        <f t="shared" si="1"/>
        <v>0.3400000000037835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4478.92</v>
      </c>
      <c r="D166" s="1">
        <f>'PR-RAS'!E170</f>
        <v>4568.8999999999996</v>
      </c>
      <c r="E166" s="1">
        <v>0</v>
      </c>
      <c r="F166" s="1">
        <v>0</v>
      </c>
      <c r="G166" s="2">
        <f t="shared" si="0"/>
        <v>2246.7588000000001</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5498.94</v>
      </c>
      <c r="D167" s="1">
        <f>'PR-RAS'!E171</f>
        <v>6605.95</v>
      </c>
      <c r="E167" s="1">
        <v>0</v>
      </c>
      <c r="F167" s="1">
        <v>0</v>
      </c>
      <c r="G167" s="2">
        <f t="shared" si="0"/>
        <v>3105.99944</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11505.36</v>
      </c>
      <c r="D168" s="1">
        <f>'PR-RAS'!E172</f>
        <v>5297.27</v>
      </c>
      <c r="E168" s="1">
        <v>0</v>
      </c>
      <c r="F168" s="1">
        <v>0</v>
      </c>
      <c r="G168" s="2">
        <f t="shared" si="0"/>
        <v>3690.6833000000006</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3157.63</v>
      </c>
      <c r="D169" s="1">
        <f>'PR-RAS'!E173</f>
        <v>1404.71</v>
      </c>
      <c r="E169" s="1">
        <v>0</v>
      </c>
      <c r="F169" s="1">
        <v>0</v>
      </c>
      <c r="G169" s="2">
        <f t="shared" si="0"/>
        <v>1002.4644000000001</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99.5</v>
      </c>
      <c r="D170" s="1">
        <f>'PR-RAS'!E174</f>
        <v>0</v>
      </c>
      <c r="E170" s="1">
        <v>0</v>
      </c>
      <c r="F170" s="1">
        <v>0</v>
      </c>
      <c r="G170" s="2">
        <f t="shared" si="0"/>
        <v>16.8155</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247.8</v>
      </c>
      <c r="D172" s="1">
        <f>'PR-RAS'!E176</f>
        <v>86.98</v>
      </c>
      <c r="E172" s="1">
        <v>0</v>
      </c>
      <c r="F172" s="1">
        <v>0</v>
      </c>
      <c r="G172" s="2">
        <f t="shared" si="0"/>
        <v>72.120960000000011</v>
      </c>
      <c r="H172" s="2">
        <f t="shared" si="1"/>
        <v>0.21999999999998465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18224.189999999999</v>
      </c>
      <c r="D173" s="1">
        <f>'PR-RAS'!E177</f>
        <v>16187.41</v>
      </c>
      <c r="E173" s="1">
        <v>0</v>
      </c>
      <c r="F173" s="1">
        <v>0</v>
      </c>
      <c r="G173" s="2">
        <f t="shared" si="0"/>
        <v>8703.0297199999986</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1103.3699999999999</v>
      </c>
      <c r="D174" s="1">
        <f>'PR-RAS'!E178</f>
        <v>1024.47</v>
      </c>
      <c r="E174" s="1">
        <v>0</v>
      </c>
      <c r="F174" s="1">
        <v>0</v>
      </c>
      <c r="G174" s="2">
        <f t="shared" si="0"/>
        <v>545.34962999999993</v>
      </c>
      <c r="H174" s="2">
        <f t="shared" si="1"/>
        <v>0.83999999999991815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8505.89</v>
      </c>
      <c r="D175" s="1">
        <f>'PR-RAS'!E179</f>
        <v>5170.8900000000003</v>
      </c>
      <c r="E175" s="1">
        <v>0</v>
      </c>
      <c r="F175" s="1">
        <v>0</v>
      </c>
      <c r="G175" s="2">
        <f t="shared" si="0"/>
        <v>3279.4945799999996</v>
      </c>
      <c r="H175" s="2">
        <f t="shared" si="1"/>
        <v>0.22000000000025466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910</v>
      </c>
      <c r="E176" s="1">
        <v>0</v>
      </c>
      <c r="F176" s="1">
        <v>0</v>
      </c>
      <c r="G176" s="2">
        <f t="shared" si="0"/>
        <v>318.5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2551.91</v>
      </c>
      <c r="D177" s="1">
        <f>'PR-RAS'!E181</f>
        <v>2587.16</v>
      </c>
      <c r="E177" s="1">
        <v>0</v>
      </c>
      <c r="F177" s="1">
        <v>0</v>
      </c>
      <c r="G177" s="2">
        <f t="shared" si="0"/>
        <v>1359.81648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1498.23</v>
      </c>
      <c r="D178" s="1">
        <f>'PR-RAS'!E182</f>
        <v>1498.23</v>
      </c>
      <c r="E178" s="1">
        <v>0</v>
      </c>
      <c r="F178" s="1">
        <v>0</v>
      </c>
      <c r="G178" s="2">
        <f t="shared" si="0"/>
        <v>795.56013000000007</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1299.32</v>
      </c>
      <c r="D179" s="1">
        <f>'PR-RAS'!E183</f>
        <v>1667.64</v>
      </c>
      <c r="E179" s="1">
        <v>0</v>
      </c>
      <c r="F179" s="1">
        <v>0</v>
      </c>
      <c r="G179" s="2">
        <f t="shared" si="0"/>
        <v>824.9588</v>
      </c>
      <c r="H179" s="2">
        <f t="shared" si="1"/>
        <v>0.67999999999983629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2926.82</v>
      </c>
      <c r="D180" s="1">
        <f>'PR-RAS'!E184</f>
        <v>0</v>
      </c>
      <c r="E180" s="1">
        <v>0</v>
      </c>
      <c r="F180" s="1">
        <v>0</v>
      </c>
      <c r="G180" s="2">
        <f t="shared" si="0"/>
        <v>523.90078000000005</v>
      </c>
      <c r="H180" s="2">
        <f t="shared" si="1"/>
        <v>0.17999999999983629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338.65</v>
      </c>
      <c r="D181" s="1">
        <f>'PR-RAS'!E185</f>
        <v>3329.02</v>
      </c>
      <c r="E181" s="1">
        <v>0</v>
      </c>
      <c r="F181" s="1">
        <v>0</v>
      </c>
      <c r="G181" s="2">
        <f t="shared" si="0"/>
        <v>1259.4041999999999</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4142.75</v>
      </c>
      <c r="D184" s="1">
        <f>'PR-RAS'!E188</f>
        <v>4654.75</v>
      </c>
      <c r="E184" s="1">
        <v>0</v>
      </c>
      <c r="F184" s="1">
        <v>0</v>
      </c>
      <c r="G184" s="2">
        <f t="shared" si="0"/>
        <v>2461.7617500000001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415.02</v>
      </c>
      <c r="D186" s="1">
        <f>'PR-RAS'!E190</f>
        <v>155.30000000000001</v>
      </c>
      <c r="E186" s="1">
        <v>0</v>
      </c>
      <c r="F186" s="1">
        <v>0</v>
      </c>
      <c r="G186" s="2">
        <f t="shared" si="0"/>
        <v>134.2397</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249.98</v>
      </c>
      <c r="D187" s="1">
        <f>'PR-RAS'!E191</f>
        <v>221.15</v>
      </c>
      <c r="E187" s="1">
        <v>0</v>
      </c>
      <c r="F187" s="1">
        <v>0</v>
      </c>
      <c r="G187" s="2">
        <f t="shared" si="0"/>
        <v>128.76408000000001</v>
      </c>
      <c r="H187" s="2">
        <f t="shared" si="1"/>
        <v>0.17000000000001592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1919.31</v>
      </c>
      <c r="D189" s="1">
        <f>'PR-RAS'!E193</f>
        <v>2032.02</v>
      </c>
      <c r="E189" s="1">
        <v>0</v>
      </c>
      <c r="F189" s="1">
        <v>0</v>
      </c>
      <c r="G189" s="2">
        <f t="shared" si="0"/>
        <v>1124.8698000000002</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1395.35</v>
      </c>
      <c r="D191" s="1">
        <f>'PR-RAS'!E195</f>
        <v>2083.19</v>
      </c>
      <c r="E191" s="1">
        <v>0</v>
      </c>
      <c r="F191" s="1">
        <v>0</v>
      </c>
      <c r="G191" s="2">
        <f t="shared" si="0"/>
        <v>1056.7286999999999</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336.3</v>
      </c>
      <c r="D192" s="1">
        <f>'PR-RAS'!E196</f>
        <v>295.62</v>
      </c>
      <c r="E192" s="1">
        <v>0</v>
      </c>
      <c r="F192" s="1">
        <v>0</v>
      </c>
      <c r="G192" s="2">
        <f t="shared" si="0"/>
        <v>177.16013999999998</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336.3</v>
      </c>
      <c r="D206" s="1">
        <f>'PR-RAS'!E210</f>
        <v>295.62</v>
      </c>
      <c r="E206" s="1">
        <v>0</v>
      </c>
      <c r="F206" s="1">
        <v>0</v>
      </c>
      <c r="G206" s="2">
        <f t="shared" si="0"/>
        <v>190.14569999999998</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336.3</v>
      </c>
      <c r="D207" s="1">
        <f>'PR-RAS'!E211</f>
        <v>295.62</v>
      </c>
      <c r="E207" s="1">
        <v>0</v>
      </c>
      <c r="F207" s="1">
        <v>0</v>
      </c>
      <c r="G207" s="2">
        <f t="shared" si="0"/>
        <v>191.07323999999997</v>
      </c>
      <c r="H207" s="2">
        <f t="shared" si="1"/>
        <v>0.68000000000000682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42050.2</v>
      </c>
      <c r="D248" s="1">
        <f>'PR-RAS'!E252</f>
        <v>107706.56</v>
      </c>
      <c r="E248" s="1">
        <v>0</v>
      </c>
      <c r="F248" s="1">
        <v>0</v>
      </c>
      <c r="G248" s="2">
        <f t="shared" si="0"/>
        <v>63593.440040000001</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42050.2</v>
      </c>
      <c r="D255" s="1">
        <f>'PR-RAS'!E259</f>
        <v>107706.56</v>
      </c>
      <c r="E255" s="1">
        <v>0</v>
      </c>
      <c r="F255" s="1">
        <v>0</v>
      </c>
      <c r="G255" s="2">
        <f t="shared" si="0"/>
        <v>65395.683280000005</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42050.2</v>
      </c>
      <c r="D257" s="1">
        <f>'PR-RAS'!E261</f>
        <v>107706.56</v>
      </c>
      <c r="E257" s="1">
        <v>0</v>
      </c>
      <c r="F257" s="1">
        <v>0</v>
      </c>
      <c r="G257" s="2">
        <f t="shared" si="0"/>
        <v>65910.609920000003</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53.83</v>
      </c>
      <c r="D259" s="1">
        <f>'PR-RAS'!E263</f>
        <v>56.7</v>
      </c>
      <c r="E259" s="1">
        <v>0</v>
      </c>
      <c r="F259" s="1">
        <v>0</v>
      </c>
      <c r="G259" s="2">
        <f t="shared" si="0"/>
        <v>43.145340000000004</v>
      </c>
      <c r="H259" s="2">
        <f t="shared" si="1"/>
        <v>0.46999999999999886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53.83</v>
      </c>
      <c r="D260" s="1">
        <f>'PR-RAS'!E264</f>
        <v>56.7</v>
      </c>
      <c r="E260" s="1">
        <v>0</v>
      </c>
      <c r="F260" s="1">
        <v>0</v>
      </c>
      <c r="G260" s="2">
        <f t="shared" si="0"/>
        <v>43.312570000000008</v>
      </c>
      <c r="H260" s="2">
        <f t="shared" si="1"/>
        <v>0.46999999999999886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53.83</v>
      </c>
      <c r="D262" s="1">
        <f>'PR-RAS'!E266</f>
        <v>56.7</v>
      </c>
      <c r="E262" s="1">
        <v>0</v>
      </c>
      <c r="F262" s="1">
        <v>0</v>
      </c>
      <c r="G262" s="2">
        <f t="shared" si="0"/>
        <v>43.647030000000008</v>
      </c>
      <c r="H262" s="2">
        <f t="shared" si="1"/>
        <v>0.46999999999999886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447146.97000000003</v>
      </c>
      <c r="D285" s="1">
        <f>'PR-RAS'!E289</f>
        <v>561264.99</v>
      </c>
      <c r="E285" s="1">
        <v>0</v>
      </c>
      <c r="F285" s="1">
        <v>0</v>
      </c>
      <c r="G285" s="2">
        <f t="shared" si="8"/>
        <v>445788.25379999995</v>
      </c>
      <c r="H285" s="2">
        <f t="shared" si="9"/>
        <v>3.9999999979045242E-2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19899.179999999935</v>
      </c>
      <c r="D286" s="1">
        <f>'PR-RAS'!E290</f>
        <v>394.23999999999069</v>
      </c>
      <c r="E286" s="1">
        <v>0</v>
      </c>
      <c r="F286" s="1">
        <v>0</v>
      </c>
      <c r="G286" s="2">
        <f t="shared" si="8"/>
        <v>5895.9830999999758</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108.51</v>
      </c>
      <c r="D288" s="1">
        <f>'PR-RAS'!E292</f>
        <v>2.69</v>
      </c>
      <c r="E288" s="1">
        <v>0</v>
      </c>
      <c r="F288" s="1">
        <v>0</v>
      </c>
      <c r="G288" s="2">
        <f t="shared" si="8"/>
        <v>32.686429999999994</v>
      </c>
      <c r="H288" s="2">
        <f t="shared" si="9"/>
        <v>0.79999999999999494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115.51</v>
      </c>
      <c r="D290" s="1">
        <f>'PR-RAS'!E294</f>
        <v>102.26</v>
      </c>
      <c r="E290" s="1">
        <v>0</v>
      </c>
      <c r="F290" s="1">
        <v>0</v>
      </c>
      <c r="G290" s="2">
        <f t="shared" si="8"/>
        <v>92.488669999999999</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20005</v>
      </c>
      <c r="D345" s="1">
        <f>'PR-RAS'!E350</f>
        <v>739.55</v>
      </c>
      <c r="E345" s="1">
        <v>0</v>
      </c>
      <c r="F345" s="1">
        <v>0</v>
      </c>
      <c r="G345" s="2">
        <f t="shared" si="8"/>
        <v>7390.5303999999987</v>
      </c>
      <c r="H345" s="2">
        <f t="shared" si="9"/>
        <v>0.45000000000004547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20005</v>
      </c>
      <c r="D358" s="1">
        <f>'PR-RAS'!E363</f>
        <v>739.55</v>
      </c>
      <c r="E358" s="1">
        <v>0</v>
      </c>
      <c r="F358" s="1">
        <v>0</v>
      </c>
      <c r="G358" s="2">
        <f t="shared" si="8"/>
        <v>7669.823699999999</v>
      </c>
      <c r="H358" s="2">
        <f t="shared" si="9"/>
        <v>0.45000000000004547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19110.04</v>
      </c>
      <c r="D364" s="1">
        <f>'PR-RAS'!E369</f>
        <v>0</v>
      </c>
      <c r="E364" s="1">
        <v>0</v>
      </c>
      <c r="F364" s="1">
        <v>0</v>
      </c>
      <c r="G364" s="2">
        <f t="shared" si="8"/>
        <v>6936.94452</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19110.04</v>
      </c>
      <c r="D365" s="1">
        <f>'PR-RAS'!E370</f>
        <v>0</v>
      </c>
      <c r="E365" s="1">
        <v>0</v>
      </c>
      <c r="F365" s="1">
        <v>0</v>
      </c>
      <c r="G365" s="2">
        <f t="shared" si="8"/>
        <v>6956.0545600000005</v>
      </c>
      <c r="H365" s="2">
        <f t="shared" si="9"/>
        <v>4.0000000000873115E-2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894.96</v>
      </c>
      <c r="D378" s="1">
        <f>'PR-RAS'!E383</f>
        <v>739.55</v>
      </c>
      <c r="E378" s="1">
        <v>0</v>
      </c>
      <c r="F378" s="1">
        <v>0</v>
      </c>
      <c r="G378" s="2">
        <f t="shared" si="8"/>
        <v>895.02062000000001</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894.96</v>
      </c>
      <c r="D379" s="1">
        <f>'PR-RAS'!E384</f>
        <v>739.55</v>
      </c>
      <c r="E379" s="1">
        <v>0</v>
      </c>
      <c r="F379" s="1">
        <v>0</v>
      </c>
      <c r="G379" s="2">
        <f t="shared" si="8"/>
        <v>897.39467999999999</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20005</v>
      </c>
      <c r="D403" s="1">
        <f>'PR-RAS'!E408</f>
        <v>739.55</v>
      </c>
      <c r="E403" s="1">
        <v>0</v>
      </c>
      <c r="F403" s="1">
        <v>0</v>
      </c>
      <c r="G403" s="2">
        <f t="shared" si="8"/>
        <v>8636.6082000000006</v>
      </c>
      <c r="H403" s="2">
        <f t="shared" si="9"/>
        <v>0.45000000000004547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467046.14999999997</v>
      </c>
      <c r="D407" s="1">
        <f>'PR-RAS'!E412</f>
        <v>561659.23</v>
      </c>
      <c r="E407" s="1">
        <v>0</v>
      </c>
      <c r="F407" s="1">
        <v>0</v>
      </c>
      <c r="G407" s="2">
        <f t="shared" si="8"/>
        <v>645688.03165999998</v>
      </c>
      <c r="H407" s="2">
        <f t="shared" si="9"/>
        <v>0.37999999994644895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467151.97000000003</v>
      </c>
      <c r="D408" s="1">
        <f>'PR-RAS'!E413</f>
        <v>562004.54</v>
      </c>
      <c r="E408" s="1">
        <v>0</v>
      </c>
      <c r="F408" s="1">
        <v>0</v>
      </c>
      <c r="G408" s="2">
        <f t="shared" si="8"/>
        <v>647602.54735000001</v>
      </c>
      <c r="H408" s="2">
        <f t="shared" si="9"/>
        <v>0.48999999993247911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105.82000000006519</v>
      </c>
      <c r="D410" s="1">
        <f>'PR-RAS'!E415</f>
        <v>345.31000000005588</v>
      </c>
      <c r="E410" s="1">
        <v>0</v>
      </c>
      <c r="F410" s="1">
        <v>0</v>
      </c>
      <c r="G410" s="2">
        <f t="shared" si="8"/>
        <v>325.74396000007238</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108.51</v>
      </c>
      <c r="D411" s="1">
        <f>'PR-RAS'!E416</f>
        <v>2.69</v>
      </c>
      <c r="E411" s="1">
        <v>0</v>
      </c>
      <c r="F411" s="1">
        <v>0</v>
      </c>
      <c r="G411" s="2">
        <f t="shared" si="8"/>
        <v>46.694899999999997</v>
      </c>
      <c r="H411" s="2">
        <f t="shared" si="9"/>
        <v>0.79999999999999494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115.51</v>
      </c>
      <c r="D413" s="1">
        <f>'PR-RAS'!E418</f>
        <v>102.26</v>
      </c>
      <c r="E413" s="1">
        <v>0</v>
      </c>
      <c r="F413" s="1">
        <v>0</v>
      </c>
      <c r="G413" s="2">
        <f t="shared" si="8"/>
        <v>131.85236</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467046.14999999997</v>
      </c>
      <c r="D633" s="1">
        <f>'PR-RAS'!E639</f>
        <v>561659.23</v>
      </c>
      <c r="E633" s="1">
        <v>0</v>
      </c>
      <c r="F633" s="1">
        <v>0</v>
      </c>
      <c r="G633" s="2">
        <f t="shared" si="10"/>
        <v>1005110.43352</v>
      </c>
      <c r="H633" s="2">
        <f t="shared" si="11"/>
        <v>0.37999999994644895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467151.97000000003</v>
      </c>
      <c r="D634" s="1">
        <f>'PR-RAS'!E640</f>
        <v>562004.54</v>
      </c>
      <c r="E634" s="1">
        <v>0</v>
      </c>
      <c r="F634" s="1">
        <v>0</v>
      </c>
      <c r="G634" s="2">
        <f t="shared" si="10"/>
        <v>1007204.9446500001</v>
      </c>
      <c r="H634" s="2">
        <f t="shared" si="11"/>
        <v>0.48999999993247911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105.82000000006519</v>
      </c>
      <c r="D636" s="1">
        <f>'PR-RAS'!E642</f>
        <v>345.31000000005588</v>
      </c>
      <c r="E636" s="1">
        <v>0</v>
      </c>
      <c r="F636" s="1">
        <v>0</v>
      </c>
      <c r="G636" s="2">
        <f t="shared" si="10"/>
        <v>505.73940000011237</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108.51</v>
      </c>
      <c r="D637" s="1">
        <f>'PR-RAS'!E643</f>
        <v>2.69</v>
      </c>
      <c r="E637" s="1">
        <v>0</v>
      </c>
      <c r="F637" s="1">
        <v>0</v>
      </c>
      <c r="G637" s="2">
        <f t="shared" si="10"/>
        <v>72.434039999999996</v>
      </c>
      <c r="H637" s="2">
        <f t="shared" si="11"/>
        <v>0.79999999999999494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2.6899999999348125</v>
      </c>
      <c r="D639" s="1">
        <f>'PR-RAS'!E645</f>
        <v>0</v>
      </c>
      <c r="E639" s="1">
        <v>0</v>
      </c>
      <c r="F639" s="1">
        <v>0</v>
      </c>
      <c r="G639" s="2">
        <f t="shared" si="10"/>
        <v>1.7162199999584105</v>
      </c>
      <c r="H639" s="2">
        <f t="shared" si="11"/>
        <v>0.31000000006518746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342.62000000005588</v>
      </c>
      <c r="E640" s="1">
        <v>0</v>
      </c>
      <c r="F640" s="1">
        <v>0</v>
      </c>
      <c r="G640" s="2">
        <f t="shared" si="10"/>
        <v>437.86836000007145</v>
      </c>
      <c r="H640" s="2">
        <f t="shared" si="11"/>
        <v>0.37999999994411837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29330.25</v>
      </c>
      <c r="D641" s="1">
        <f>'PR-RAS'!E647</f>
        <v>34478.43</v>
      </c>
      <c r="E641" s="1">
        <v>0</v>
      </c>
      <c r="F641" s="1">
        <v>0</v>
      </c>
      <c r="G641" s="2">
        <f t="shared" si="10"/>
        <v>62903.750400000004</v>
      </c>
      <c r="H641" s="2">
        <f t="shared" si="11"/>
        <v>0.68000000000029104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862.87</v>
      </c>
      <c r="D642" s="1">
        <f>'PR-RAS'!E649</f>
        <v>1253.67</v>
      </c>
      <c r="E642" s="1">
        <v>0</v>
      </c>
      <c r="F642" s="1">
        <v>0</v>
      </c>
      <c r="G642" s="2">
        <f t="shared" si="10"/>
        <v>2160.3046100000001</v>
      </c>
      <c r="H642" s="2">
        <f t="shared" si="11"/>
        <v>0.45999999999992269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70955.08</v>
      </c>
      <c r="D643" s="1">
        <f>'PR-RAS'!E650</f>
        <v>17192.419999999998</v>
      </c>
      <c r="E643" s="1">
        <v>0</v>
      </c>
      <c r="F643" s="1">
        <v>0</v>
      </c>
      <c r="G643" s="2">
        <f t="shared" si="10"/>
        <v>67628.228640000001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70564.28</v>
      </c>
      <c r="D644" s="1">
        <f>'PR-RAS'!E651</f>
        <v>17472.28</v>
      </c>
      <c r="E644" s="1">
        <v>0</v>
      </c>
      <c r="F644" s="1">
        <v>0</v>
      </c>
      <c r="G644" s="2">
        <f t="shared" si="10"/>
        <v>67842.184120000005</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1253.6699999999983</v>
      </c>
      <c r="D645" s="1">
        <f>'PR-RAS'!E652</f>
        <v>973.80999999999767</v>
      </c>
      <c r="E645" s="1">
        <v>0</v>
      </c>
      <c r="F645" s="1">
        <v>0</v>
      </c>
      <c r="G645" s="2">
        <f t="shared" si="10"/>
        <v>2061.6307599999959</v>
      </c>
      <c r="H645" s="2">
        <f t="shared" si="11"/>
        <v>0.52000000000407454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25</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16</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362469.69</v>
      </c>
      <c r="D668" s="1">
        <f>'PR-RAS'!E675</f>
        <v>420925.62</v>
      </c>
      <c r="E668" s="1">
        <v>0</v>
      </c>
      <c r="F668" s="1">
        <v>0</v>
      </c>
      <c r="G668" s="2">
        <f t="shared" si="10"/>
        <v>803282.06030999997</v>
      </c>
      <c r="H668" s="2">
        <f t="shared" si="11"/>
        <v>0.69000000000232831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226.55</v>
      </c>
      <c r="D669" s="1">
        <f>'PR-RAS'!E676</f>
        <v>0</v>
      </c>
      <c r="E669" s="1">
        <v>0</v>
      </c>
      <c r="F669" s="1">
        <v>0</v>
      </c>
      <c r="G669" s="2">
        <f t="shared" si="10"/>
        <v>151.33540000000002</v>
      </c>
      <c r="H669" s="2">
        <f t="shared" si="11"/>
        <v>0.44999999999998863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418.97</v>
      </c>
      <c r="D670" s="1">
        <f>'PR-RAS'!E677</f>
        <v>483.2</v>
      </c>
      <c r="E670" s="1">
        <v>0</v>
      </c>
      <c r="F670" s="1">
        <v>0</v>
      </c>
      <c r="G670" s="2">
        <f t="shared" si="10"/>
        <v>926.81252999999992</v>
      </c>
      <c r="H670" s="2">
        <f t="shared" si="11"/>
        <v>0.22999999999996135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475.99</v>
      </c>
      <c r="D671" s="1">
        <f>'PR-RAS'!E678</f>
        <v>256.35000000000002</v>
      </c>
      <c r="E671" s="1">
        <v>0</v>
      </c>
      <c r="F671" s="1">
        <v>0</v>
      </c>
      <c r="G671" s="2">
        <f t="shared" si="10"/>
        <v>662.42230000000006</v>
      </c>
      <c r="H671" s="2">
        <f t="shared" si="11"/>
        <v>0.36000000000001364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2517.86</v>
      </c>
      <c r="D703" s="1">
        <f>'PR-RAS'!E710</f>
        <v>2265.7199999999998</v>
      </c>
      <c r="E703" s="1">
        <v>0</v>
      </c>
      <c r="F703" s="1">
        <v>0</v>
      </c>
      <c r="G703" s="2">
        <f t="shared" si="10"/>
        <v>4948.6085999999996</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920.81</v>
      </c>
      <c r="E710" s="1">
        <v>0</v>
      </c>
      <c r="F710" s="1">
        <v>0</v>
      </c>
      <c r="G710" s="2">
        <f t="shared" si="10"/>
        <v>1305.7085799999998</v>
      </c>
      <c r="H710" s="2">
        <f t="shared" si="11"/>
        <v>0.19000000000005457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39723.519999999997</v>
      </c>
      <c r="D711" s="1">
        <f>'PR-RAS'!E718</f>
        <v>28538.78</v>
      </c>
      <c r="E711" s="1">
        <v>0</v>
      </c>
      <c r="F711" s="1">
        <v>0</v>
      </c>
      <c r="G711" s="2">
        <f t="shared" si="10"/>
        <v>68728.766799999983</v>
      </c>
      <c r="H711" s="2">
        <f t="shared" si="11"/>
        <v>0.70000000000436557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967.6</v>
      </c>
      <c r="D713" s="1">
        <f>'PR-RAS'!E720</f>
        <v>1081.9000000000001</v>
      </c>
      <c r="E713" s="1">
        <v>0</v>
      </c>
      <c r="F713" s="1">
        <v>0</v>
      </c>
      <c r="G713" s="2">
        <f t="shared" si="10"/>
        <v>2229.5567999999998</v>
      </c>
      <c r="H713" s="2">
        <f t="shared" si="11"/>
        <v>0.49999999999988631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2926.82</v>
      </c>
      <c r="D715" s="1">
        <f>'PR-RAS'!E722</f>
        <v>0</v>
      </c>
      <c r="E715" s="1">
        <v>0</v>
      </c>
      <c r="F715" s="1">
        <v>0</v>
      </c>
      <c r="G715" s="2">
        <f t="shared" si="10"/>
        <v>2089.7494799999999</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40870.800000000003</v>
      </c>
      <c r="D817" s="1">
        <f>'PR-RAS'!E824</f>
        <v>106593.75</v>
      </c>
      <c r="E817" s="1">
        <v>0</v>
      </c>
      <c r="F817" s="1">
        <v>0</v>
      </c>
      <c r="G817" s="2">
        <f t="shared" si="18"/>
        <v>207311.57279999997</v>
      </c>
      <c r="H817" s="2">
        <f t="shared" si="19"/>
        <v>0.44999999999708962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1179.4000000000001</v>
      </c>
      <c r="D821" s="1">
        <f>'PR-RAS'!E828</f>
        <v>1112.81</v>
      </c>
      <c r="E821" s="1">
        <v>0</v>
      </c>
      <c r="F821" s="1">
        <v>0</v>
      </c>
      <c r="G821" s="2">
        <f t="shared" si="18"/>
        <v>2792.1163999999999</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275967.59000000003</v>
      </c>
      <c r="D984" s="6">
        <f>BILANCA!E6</f>
        <v>282124.33</v>
      </c>
      <c r="E984" s="6">
        <v>0</v>
      </c>
      <c r="F984" s="6">
        <v>0</v>
      </c>
      <c r="G984" s="7">
        <f t="shared" ref="G984:G1241" si="22">B984/1000*C984+B984/500*D984</f>
        <v>840.21625000000017</v>
      </c>
      <c r="H984" s="7">
        <f t="shared" si="19"/>
        <v>0.73999999999068677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245059</v>
      </c>
      <c r="D985" s="1">
        <f>BILANCA!E7</f>
        <v>245891.77000000002</v>
      </c>
      <c r="E985" s="1">
        <v>0</v>
      </c>
      <c r="F985" s="1">
        <v>0</v>
      </c>
      <c r="G985" s="2">
        <f t="shared" si="22"/>
        <v>1473.6850800000002</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13.280000000000001</v>
      </c>
      <c r="D986" s="1">
        <f>BILANCA!E8</f>
        <v>0</v>
      </c>
      <c r="E986" s="1">
        <v>0</v>
      </c>
      <c r="F986" s="1">
        <v>0</v>
      </c>
      <c r="G986" s="2">
        <f t="shared" si="22"/>
        <v>3.9840000000000007E-2</v>
      </c>
      <c r="H986" s="2">
        <f t="shared" si="19"/>
        <v>0.28000000000000114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252.17</v>
      </c>
      <c r="D989" s="1">
        <f>BILANCA!E11</f>
        <v>265.45</v>
      </c>
      <c r="E989" s="1">
        <v>0</v>
      </c>
      <c r="F989" s="1">
        <v>0</v>
      </c>
      <c r="G989" s="2">
        <f t="shared" si="22"/>
        <v>4.6984200000000005</v>
      </c>
      <c r="H989" s="2">
        <f t="shared" si="19"/>
        <v>0.61999999999997613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245045.72</v>
      </c>
      <c r="D990" s="1">
        <f>BILANCA!E12</f>
        <v>245891.77000000002</v>
      </c>
      <c r="E990" s="1">
        <v>0</v>
      </c>
      <c r="F990" s="1">
        <v>0</v>
      </c>
      <c r="G990" s="2">
        <f t="shared" si="22"/>
        <v>5157.8048200000003</v>
      </c>
      <c r="H990" s="2">
        <f t="shared" si="19"/>
        <v>0.5099999999802094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217999.38999999998</v>
      </c>
      <c r="D991" s="1">
        <f>BILANCA!E13</f>
        <v>212449.24999999997</v>
      </c>
      <c r="E991" s="1">
        <v>0</v>
      </c>
      <c r="F991" s="1">
        <v>0</v>
      </c>
      <c r="G991" s="2">
        <f t="shared" si="22"/>
        <v>5143.1831199999997</v>
      </c>
      <c r="H991" s="2">
        <f t="shared" si="19"/>
        <v>0.63999999995576218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395629.88</v>
      </c>
      <c r="D993" s="1">
        <f>BILANCA!E15</f>
        <v>395629.88</v>
      </c>
      <c r="E993" s="1">
        <v>0</v>
      </c>
      <c r="F993" s="1">
        <v>0</v>
      </c>
      <c r="G993" s="2">
        <f t="shared" si="22"/>
        <v>11868.8964</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13651.54</v>
      </c>
      <c r="D995" s="1">
        <f>BILANCA!E17</f>
        <v>13651.54</v>
      </c>
      <c r="E995" s="1">
        <v>0</v>
      </c>
      <c r="F995" s="1">
        <v>0</v>
      </c>
      <c r="G995" s="2">
        <f t="shared" si="22"/>
        <v>491.45544000000007</v>
      </c>
      <c r="H995" s="2">
        <f t="shared" si="19"/>
        <v>0.91999999999825377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191282.03</v>
      </c>
      <c r="D996" s="1">
        <f>BILANCA!E18</f>
        <v>196832.17</v>
      </c>
      <c r="E996" s="1">
        <v>0</v>
      </c>
      <c r="F996" s="1">
        <v>0</v>
      </c>
      <c r="G996" s="2">
        <f t="shared" si="22"/>
        <v>7604.3028099999992</v>
      </c>
      <c r="H996" s="2">
        <f t="shared" si="19"/>
        <v>0.20000000001164153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26349.540000000008</v>
      </c>
      <c r="D997" s="1">
        <f>BILANCA!E19</f>
        <v>32911.630000000034</v>
      </c>
      <c r="E997" s="1">
        <v>0</v>
      </c>
      <c r="F997" s="1">
        <v>0</v>
      </c>
      <c r="G997" s="2">
        <f t="shared" si="22"/>
        <v>1290.4192000000012</v>
      </c>
      <c r="H997" s="2">
        <f t="shared" si="19"/>
        <v>0.82999999995809048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43976.72</v>
      </c>
      <c r="D998" s="1">
        <f>BILANCA!E20</f>
        <v>74154.2</v>
      </c>
      <c r="E998" s="1">
        <v>0</v>
      </c>
      <c r="F998" s="1">
        <v>0</v>
      </c>
      <c r="G998" s="2">
        <f t="shared" si="22"/>
        <v>2884.2767999999996</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1108.46</v>
      </c>
      <c r="D999" s="1">
        <f>BILANCA!E21</f>
        <v>1108.46</v>
      </c>
      <c r="E999" s="1">
        <v>0</v>
      </c>
      <c r="F999" s="1">
        <v>0</v>
      </c>
      <c r="G999" s="2">
        <f t="shared" si="22"/>
        <v>53.20608</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33498.54</v>
      </c>
      <c r="D1000" s="1">
        <f>BILANCA!E22</f>
        <v>33498.54</v>
      </c>
      <c r="E1000" s="1">
        <v>0</v>
      </c>
      <c r="F1000" s="1">
        <v>0</v>
      </c>
      <c r="G1000" s="2">
        <f t="shared" si="22"/>
        <v>1708.4255400000002</v>
      </c>
      <c r="H1000" s="2">
        <f t="shared" si="19"/>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1147.33</v>
      </c>
      <c r="D1001" s="1">
        <f>BILANCA!E23</f>
        <v>1147.33</v>
      </c>
      <c r="E1001" s="1">
        <v>0</v>
      </c>
      <c r="F1001" s="1">
        <v>0</v>
      </c>
      <c r="G1001" s="2">
        <f t="shared" si="22"/>
        <v>61.955819999999989</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1673.82</v>
      </c>
      <c r="D1003" s="1">
        <f>BILANCA!E25</f>
        <v>1673.82</v>
      </c>
      <c r="E1003" s="1">
        <v>0</v>
      </c>
      <c r="F1003" s="1">
        <v>0</v>
      </c>
      <c r="G1003" s="2">
        <f t="shared" si="22"/>
        <v>100.42919999999999</v>
      </c>
      <c r="H1003" s="2">
        <f t="shared" si="19"/>
        <v>0.36000000000012733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43887</v>
      </c>
      <c r="D1004" s="1">
        <f>BILANCA!E26</f>
        <v>43887</v>
      </c>
      <c r="E1004" s="1">
        <v>0</v>
      </c>
      <c r="F1004" s="1">
        <v>0</v>
      </c>
      <c r="G1004" s="2">
        <f t="shared" si="22"/>
        <v>2764.8810000000003</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98942.33</v>
      </c>
      <c r="D1006" s="1">
        <f>BILANCA!E28</f>
        <v>122557.72</v>
      </c>
      <c r="E1006" s="1">
        <v>0</v>
      </c>
      <c r="F1006" s="1">
        <v>0</v>
      </c>
      <c r="G1006" s="2">
        <f t="shared" si="22"/>
        <v>7913.3287099999998</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199.08000000000175</v>
      </c>
      <c r="D1013" s="1">
        <f>BILANCA!E35</f>
        <v>199.08000000000175</v>
      </c>
      <c r="E1013" s="1">
        <v>0</v>
      </c>
      <c r="F1013" s="1">
        <v>0</v>
      </c>
      <c r="G1013" s="2">
        <f t="shared" si="22"/>
        <v>17.917200000000157</v>
      </c>
      <c r="H1013" s="2">
        <f t="shared" si="19"/>
        <v>0.16000000000349246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30235.17</v>
      </c>
      <c r="D1014" s="1">
        <f>BILANCA!E36</f>
        <v>30974.720000000001</v>
      </c>
      <c r="E1014" s="1">
        <v>0</v>
      </c>
      <c r="F1014" s="1">
        <v>0</v>
      </c>
      <c r="G1014" s="2">
        <f t="shared" si="22"/>
        <v>2857.72291</v>
      </c>
      <c r="H1014" s="2">
        <f t="shared" si="19"/>
        <v>0.44999999999708962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199.08</v>
      </c>
      <c r="D1015" s="1">
        <f>BILANCA!E37</f>
        <v>199.08</v>
      </c>
      <c r="E1015" s="1">
        <v>0</v>
      </c>
      <c r="F1015" s="1">
        <v>0</v>
      </c>
      <c r="G1015" s="2">
        <f t="shared" si="22"/>
        <v>19.11168</v>
      </c>
      <c r="H1015" s="2">
        <f t="shared" si="19"/>
        <v>0.16000000000002501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30235.17</v>
      </c>
      <c r="D1018" s="1">
        <f>BILANCA!E40</f>
        <v>30974.720000000001</v>
      </c>
      <c r="E1018" s="1">
        <v>0</v>
      </c>
      <c r="F1018" s="1">
        <v>0</v>
      </c>
      <c r="G1018" s="2">
        <f t="shared" si="22"/>
        <v>3226.4613500000005</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497.71000000000004</v>
      </c>
      <c r="D1023" s="1">
        <f>BILANCA!E45</f>
        <v>331.81</v>
      </c>
      <c r="E1023" s="1">
        <v>0</v>
      </c>
      <c r="F1023" s="1">
        <v>0</v>
      </c>
      <c r="G1023" s="2">
        <f t="shared" si="22"/>
        <v>46.453200000000002</v>
      </c>
      <c r="H1023" s="2">
        <f t="shared" si="19"/>
        <v>0.47999999999996135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663.61</v>
      </c>
      <c r="D1025" s="1">
        <f>BILANCA!E47</f>
        <v>663.61</v>
      </c>
      <c r="E1025" s="1">
        <v>0</v>
      </c>
      <c r="F1025" s="1">
        <v>0</v>
      </c>
      <c r="G1025" s="2">
        <f t="shared" si="22"/>
        <v>83.614860000000007</v>
      </c>
      <c r="H1025" s="2">
        <f t="shared" si="19"/>
        <v>0.77999999999997272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165.9</v>
      </c>
      <c r="D1028" s="1">
        <f>BILANCA!E50</f>
        <v>331.8</v>
      </c>
      <c r="E1028" s="1">
        <v>0</v>
      </c>
      <c r="F1028" s="1">
        <v>0</v>
      </c>
      <c r="G1028" s="2">
        <f t="shared" si="22"/>
        <v>37.327500000000001</v>
      </c>
      <c r="H1028" s="2">
        <f t="shared" si="19"/>
        <v>0.29999999999998295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17842.86</v>
      </c>
      <c r="D1032" s="1">
        <f>BILANCA!E54</f>
        <v>17842.86</v>
      </c>
      <c r="E1032" s="1">
        <v>0</v>
      </c>
      <c r="F1032" s="1">
        <v>0</v>
      </c>
      <c r="G1032" s="2">
        <f t="shared" si="22"/>
        <v>2622.9004199999999</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17842.86</v>
      </c>
      <c r="D1033" s="1">
        <f>BILANCA!E55</f>
        <v>17842.86</v>
      </c>
      <c r="E1033" s="1">
        <v>0</v>
      </c>
      <c r="F1033" s="1">
        <v>0</v>
      </c>
      <c r="G1033" s="2">
        <f t="shared" si="22"/>
        <v>2676.4290000000001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30908.59</v>
      </c>
      <c r="D1046" s="1">
        <f>BILANCA!E68</f>
        <v>36232.559999999998</v>
      </c>
      <c r="E1046" s="1">
        <v>0</v>
      </c>
      <c r="F1046" s="1">
        <v>0</v>
      </c>
      <c r="G1046" s="2">
        <f t="shared" si="22"/>
        <v>6512.5437300000003</v>
      </c>
      <c r="H1046" s="2">
        <f t="shared" si="19"/>
        <v>0.85000000000218279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1253.67</v>
      </c>
      <c r="D1047" s="1">
        <f>BILANCA!E69</f>
        <v>973.81</v>
      </c>
      <c r="E1047" s="1">
        <v>0</v>
      </c>
      <c r="F1047" s="1">
        <v>0</v>
      </c>
      <c r="G1047" s="2">
        <f t="shared" si="22"/>
        <v>204.88256000000001</v>
      </c>
      <c r="H1047" s="2">
        <f t="shared" si="19"/>
        <v>0.51999999999998181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1253.67</v>
      </c>
      <c r="D1048" s="1">
        <f>BILANCA!E70</f>
        <v>973.81</v>
      </c>
      <c r="E1048" s="1">
        <v>0</v>
      </c>
      <c r="F1048" s="1">
        <v>0</v>
      </c>
      <c r="G1048" s="2">
        <f t="shared" si="22"/>
        <v>208.08384999999998</v>
      </c>
      <c r="H1048" s="2">
        <f t="shared" si="19"/>
        <v>0.51999999999998181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1253.67</v>
      </c>
      <c r="D1050" s="1">
        <f>BILANCA!E72</f>
        <v>973.81</v>
      </c>
      <c r="E1050" s="1">
        <v>0</v>
      </c>
      <c r="F1050" s="1">
        <v>0</v>
      </c>
      <c r="G1050" s="2">
        <f t="shared" si="22"/>
        <v>214.48643000000001</v>
      </c>
      <c r="H1050" s="2">
        <f t="shared" si="19"/>
        <v>0.51999999999998181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209.16</v>
      </c>
      <c r="D1056" s="1">
        <f>BILANCA!E78</f>
        <v>678.06</v>
      </c>
      <c r="E1056" s="1">
        <v>0</v>
      </c>
      <c r="F1056" s="1">
        <v>0</v>
      </c>
      <c r="G1056" s="2">
        <f t="shared" si="22"/>
        <v>114.26543999999998</v>
      </c>
      <c r="H1056" s="2">
        <f t="shared" si="19"/>
        <v>0.21999999999994202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209.16</v>
      </c>
      <c r="D1064" s="1">
        <f>BILANCA!E86</f>
        <v>678.06</v>
      </c>
      <c r="E1064" s="1">
        <v>0</v>
      </c>
      <c r="F1064" s="1">
        <v>0</v>
      </c>
      <c r="G1064" s="2">
        <f t="shared" si="22"/>
        <v>126.78767999999999</v>
      </c>
      <c r="H1064" s="2">
        <f t="shared" si="19"/>
        <v>0.21999999999994202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115.50999999999999</v>
      </c>
      <c r="D1124" s="1">
        <f>BILANCA!E146</f>
        <v>102.26</v>
      </c>
      <c r="E1124" s="1">
        <v>0</v>
      </c>
      <c r="F1124" s="1">
        <v>0</v>
      </c>
      <c r="G1124" s="2">
        <f t="shared" si="22"/>
        <v>45.124229999999997</v>
      </c>
      <c r="H1124" s="2">
        <f t="shared" si="23"/>
        <v>0.75000000000001421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79.599999999999994</v>
      </c>
      <c r="D1136" s="1">
        <f>BILANCA!E158</f>
        <v>59.7</v>
      </c>
      <c r="E1136" s="1">
        <v>0</v>
      </c>
      <c r="F1136" s="1">
        <v>0</v>
      </c>
      <c r="G1136" s="2">
        <f t="shared" si="22"/>
        <v>30.446999999999999</v>
      </c>
      <c r="H1136" s="2">
        <f t="shared" si="23"/>
        <v>0.70000000000000284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35.909999999999997</v>
      </c>
      <c r="D1137" s="1">
        <f>BILANCA!E159</f>
        <v>42.56</v>
      </c>
      <c r="E1137" s="1">
        <v>0</v>
      </c>
      <c r="F1137" s="1">
        <v>0</v>
      </c>
      <c r="G1137" s="2">
        <f t="shared" si="22"/>
        <v>18.63862</v>
      </c>
      <c r="H1137" s="2">
        <f t="shared" si="23"/>
        <v>0.53000000000000114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29330.25</v>
      </c>
      <c r="D1148" s="1">
        <f>BILANCA!E170</f>
        <v>34478.43</v>
      </c>
      <c r="E1148" s="1">
        <v>0</v>
      </c>
      <c r="F1148" s="1">
        <v>0</v>
      </c>
      <c r="G1148" s="2">
        <f t="shared" si="22"/>
        <v>16217.373149999999</v>
      </c>
      <c r="H1148" s="2">
        <f t="shared" si="23"/>
        <v>0.68000000000029104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29330.25</v>
      </c>
      <c r="D1151" s="1">
        <f>BILANCA!E173</f>
        <v>34478.43</v>
      </c>
      <c r="E1151" s="1">
        <v>0</v>
      </c>
      <c r="F1151" s="1">
        <v>0</v>
      </c>
      <c r="G1151" s="2">
        <f t="shared" si="22"/>
        <v>16512.234479999999</v>
      </c>
      <c r="H1151" s="2">
        <f t="shared" si="23"/>
        <v>0.68000000000029104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275967.59000000003</v>
      </c>
      <c r="D1152" s="1">
        <f>BILANCA!E175</f>
        <v>282124.33</v>
      </c>
      <c r="E1152" s="1">
        <v>0</v>
      </c>
      <c r="F1152" s="1">
        <v>0</v>
      </c>
      <c r="G1152" s="2">
        <f t="shared" si="22"/>
        <v>141996.54625000001</v>
      </c>
      <c r="H1152" s="2">
        <f t="shared" si="23"/>
        <v>0.73999999999068677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30790.389999999996</v>
      </c>
      <c r="D1153" s="1">
        <f>BILANCA!E176</f>
        <v>36472.92</v>
      </c>
      <c r="E1153" s="1">
        <v>0</v>
      </c>
      <c r="F1153" s="1">
        <v>0</v>
      </c>
      <c r="G1153" s="2">
        <f t="shared" si="22"/>
        <v>17635.159100000001</v>
      </c>
      <c r="H1153" s="2">
        <f t="shared" si="23"/>
        <v>0.46999999999752617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30790.389999999996</v>
      </c>
      <c r="D1154" s="1">
        <f>BILANCA!E177</f>
        <v>36472.92</v>
      </c>
      <c r="E1154" s="1">
        <v>0</v>
      </c>
      <c r="F1154" s="1">
        <v>0</v>
      </c>
      <c r="G1154" s="2">
        <f t="shared" si="22"/>
        <v>17738.895329999999</v>
      </c>
      <c r="H1154" s="2">
        <f t="shared" si="23"/>
        <v>0.46999999999752617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26416.76</v>
      </c>
      <c r="D1155" s="1">
        <f>BILANCA!E178</f>
        <v>32591.71</v>
      </c>
      <c r="E1155" s="1">
        <v>0</v>
      </c>
      <c r="F1155" s="1">
        <v>0</v>
      </c>
      <c r="G1155" s="2">
        <f t="shared" si="22"/>
        <v>15755.230959999997</v>
      </c>
      <c r="H1155" s="2">
        <f t="shared" si="23"/>
        <v>0.53000000000247383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3802.44</v>
      </c>
      <c r="D1156" s="1">
        <f>BILANCA!E179</f>
        <v>3050.7</v>
      </c>
      <c r="E1156" s="1">
        <v>0</v>
      </c>
      <c r="F1156" s="1">
        <v>0</v>
      </c>
      <c r="G1156" s="2">
        <f t="shared" si="22"/>
        <v>1713.3643199999997</v>
      </c>
      <c r="H1156" s="2">
        <f t="shared" si="23"/>
        <v>0.74000000000023647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35.799999999999997</v>
      </c>
      <c r="D1157" s="1">
        <f>BILANCA!E180</f>
        <v>34.71</v>
      </c>
      <c r="E1157" s="1">
        <v>0</v>
      </c>
      <c r="F1157" s="1">
        <v>0</v>
      </c>
      <c r="G1157" s="2">
        <f t="shared" si="22"/>
        <v>18.308279999999996</v>
      </c>
      <c r="H1157" s="2">
        <f t="shared" si="23"/>
        <v>0.49000000000000199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35.799999999999997</v>
      </c>
      <c r="D1160" s="1">
        <f>BILANCA!E183</f>
        <v>34.71</v>
      </c>
      <c r="E1160" s="1">
        <v>0</v>
      </c>
      <c r="F1160" s="1">
        <v>0</v>
      </c>
      <c r="G1160" s="2">
        <f t="shared" si="22"/>
        <v>18.623939999999997</v>
      </c>
      <c r="H1160" s="2">
        <f t="shared" si="23"/>
        <v>0.49000000000000199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535.39</v>
      </c>
      <c r="D1165" s="1">
        <f>BILANCA!E188</f>
        <v>795.8</v>
      </c>
      <c r="E1165" s="1">
        <v>0</v>
      </c>
      <c r="F1165" s="1">
        <v>0</v>
      </c>
      <c r="G1165" s="2">
        <f t="shared" si="22"/>
        <v>387.11217999999997</v>
      </c>
      <c r="H1165" s="2">
        <f t="shared" si="23"/>
        <v>0.59000000000003183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245177.2</v>
      </c>
      <c r="D1214" s="1">
        <f>BILANCA!E237</f>
        <v>245651.41</v>
      </c>
      <c r="E1214" s="1">
        <v>0</v>
      </c>
      <c r="F1214" s="1">
        <v>0</v>
      </c>
      <c r="G1214" s="2">
        <f t="shared" si="22"/>
        <v>170126.88462000003</v>
      </c>
      <c r="H1214" s="2">
        <f t="shared" si="23"/>
        <v>0.61000000001513399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245059</v>
      </c>
      <c r="D1215" s="1">
        <f>BILANCA!E238</f>
        <v>245891.77</v>
      </c>
      <c r="E1215" s="1">
        <v>0</v>
      </c>
      <c r="F1215" s="1">
        <v>0</v>
      </c>
      <c r="G1215" s="2">
        <f t="shared" si="22"/>
        <v>170947.46927999999</v>
      </c>
      <c r="H1215" s="2">
        <f t="shared" si="2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245059</v>
      </c>
      <c r="D1216" s="1">
        <f>BILANCA!E239</f>
        <v>245891.77</v>
      </c>
      <c r="E1216" s="1">
        <v>0</v>
      </c>
      <c r="F1216" s="1">
        <v>0</v>
      </c>
      <c r="G1216" s="2">
        <f t="shared" si="22"/>
        <v>171684.31182</v>
      </c>
      <c r="H1216" s="2">
        <f t="shared" si="2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244825.7</v>
      </c>
      <c r="D1217" s="1">
        <f>BILANCA!E240</f>
        <v>245776.84</v>
      </c>
      <c r="E1217" s="1">
        <v>0</v>
      </c>
      <c r="F1217" s="1">
        <v>0</v>
      </c>
      <c r="G1217" s="2">
        <f t="shared" si="22"/>
        <v>172312.77492</v>
      </c>
      <c r="H1217" s="2">
        <f t="shared" si="23"/>
        <v>0.45999999999185093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233.3</v>
      </c>
      <c r="D1218" s="1">
        <f>BILANCA!E241</f>
        <v>114.93</v>
      </c>
      <c r="E1218" s="1">
        <v>0</v>
      </c>
      <c r="F1218" s="1">
        <v>0</v>
      </c>
      <c r="G1218" s="2">
        <f t="shared" si="22"/>
        <v>108.8426</v>
      </c>
      <c r="H1218" s="2">
        <f t="shared" si="23"/>
        <v>0.37000000000000455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2.69</v>
      </c>
      <c r="D1222" s="1">
        <f>BILANCA!E245</f>
        <v>-342.62</v>
      </c>
      <c r="E1222" s="1">
        <v>0</v>
      </c>
      <c r="F1222" s="1">
        <v>0</v>
      </c>
      <c r="G1222" s="2">
        <f t="shared" si="22"/>
        <v>-163.12944999999999</v>
      </c>
      <c r="H1222" s="2">
        <f t="shared" si="23"/>
        <v>0.68999999999999551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2.69</v>
      </c>
      <c r="D1223" s="1">
        <f>BILANCA!E246</f>
        <v>0</v>
      </c>
      <c r="E1223" s="1">
        <v>0</v>
      </c>
      <c r="F1223" s="1">
        <v>0</v>
      </c>
      <c r="G1223" s="2">
        <f t="shared" si="22"/>
        <v>0.64559999999999995</v>
      </c>
      <c r="H1223" s="2">
        <f t="shared" si="23"/>
        <v>0.31000000000000005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2.69</v>
      </c>
      <c r="D1224" s="1">
        <f>BILANCA!E247</f>
        <v>0</v>
      </c>
      <c r="E1224" s="1">
        <v>0</v>
      </c>
      <c r="F1224" s="1">
        <v>0</v>
      </c>
      <c r="G1224" s="2">
        <f t="shared" si="22"/>
        <v>0.64828999999999992</v>
      </c>
      <c r="H1224" s="2">
        <f t="shared" si="23"/>
        <v>0.31000000000000005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342.62</v>
      </c>
      <c r="E1227" s="1">
        <v>0</v>
      </c>
      <c r="F1227" s="1">
        <v>0</v>
      </c>
      <c r="G1227" s="2">
        <f t="shared" si="22"/>
        <v>167.19855999999999</v>
      </c>
      <c r="H1227" s="2">
        <f t="shared" si="23"/>
        <v>0.37999999999999545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342.62</v>
      </c>
      <c r="E1228" s="1">
        <v>0</v>
      </c>
      <c r="F1228" s="1">
        <v>0</v>
      </c>
      <c r="G1228" s="2">
        <f t="shared" si="22"/>
        <v>167.88380000000001</v>
      </c>
      <c r="H1228" s="2">
        <f t="shared" si="23"/>
        <v>0.37999999999999545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115.51</v>
      </c>
      <c r="D1232" s="1">
        <f>BILANCA!E255</f>
        <v>102.26</v>
      </c>
      <c r="E1232" s="1">
        <v>0</v>
      </c>
      <c r="F1232" s="1">
        <v>0</v>
      </c>
      <c r="G1232" s="2">
        <f t="shared" si="22"/>
        <v>79.687470000000005</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23726.720000000001</v>
      </c>
      <c r="D1236" s="1">
        <f>BILANCA!E259</f>
        <v>0</v>
      </c>
      <c r="E1236" s="1">
        <v>0</v>
      </c>
      <c r="F1236" s="1">
        <v>0</v>
      </c>
      <c r="G1236" s="2">
        <f t="shared" si="22"/>
        <v>6002.8601600000002</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23726.720000000001</v>
      </c>
      <c r="D1237" s="1">
        <f>BILANCA!E260</f>
        <v>0</v>
      </c>
      <c r="E1237" s="1">
        <v>0</v>
      </c>
      <c r="F1237" s="1">
        <v>0</v>
      </c>
      <c r="G1237" s="2">
        <f t="shared" si="22"/>
        <v>6026.5868800000007</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115.51</v>
      </c>
      <c r="D1241" s="1">
        <f>BILANCA!E265</f>
        <v>102.26</v>
      </c>
      <c r="E1241" s="1">
        <v>0</v>
      </c>
      <c r="F1241" s="1">
        <v>0</v>
      </c>
      <c r="G1241" s="2">
        <f t="shared" si="22"/>
        <v>82.567740000000015</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209.16</v>
      </c>
      <c r="D1244" s="1">
        <f>BILANCA!E268</f>
        <v>678.06</v>
      </c>
      <c r="E1244" s="1">
        <v>0</v>
      </c>
      <c r="F1244" s="1">
        <v>0</v>
      </c>
      <c r="G1244" s="2">
        <f t="shared" si="24"/>
        <v>408.53807999999998</v>
      </c>
      <c r="H1244" s="2">
        <f t="shared" si="23"/>
        <v>0.21999999999994202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347.62</v>
      </c>
      <c r="D1263" s="1">
        <f>BILANCA!E287</f>
        <v>485.17</v>
      </c>
      <c r="E1263" s="1">
        <v>0</v>
      </c>
      <c r="F1263" s="1">
        <v>0</v>
      </c>
      <c r="G1263" s="2">
        <f t="shared" si="24"/>
        <v>369.02880000000005</v>
      </c>
      <c r="H1263" s="2">
        <f t="shared" si="23"/>
        <v>0.55000000000001137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30442.77</v>
      </c>
      <c r="D1264" s="1">
        <f>BILANCA!E288</f>
        <v>35987.75</v>
      </c>
      <c r="E1264" s="1">
        <v>0</v>
      </c>
      <c r="F1264" s="1">
        <v>0</v>
      </c>
      <c r="G1264" s="2">
        <f t="shared" si="24"/>
        <v>28779.533870000007</v>
      </c>
      <c r="H1264" s="2">
        <f t="shared" si="23"/>
        <v>0.47999999999956344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467151.97000000003</v>
      </c>
      <c r="D1408" s="1">
        <f>'RAS-funkcijski'!E114</f>
        <v>562004.53999999992</v>
      </c>
      <c r="E1408" s="1">
        <v>0</v>
      </c>
      <c r="F1408" s="1">
        <v>0</v>
      </c>
      <c r="G1408" s="2">
        <f t="shared" si="24"/>
        <v>175027.71549999999</v>
      </c>
      <c r="H1408" s="2">
        <f t="shared" si="27"/>
        <v>0.49000000004889444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461653.03</v>
      </c>
      <c r="D1409" s="1">
        <f>'RAS-funkcijski'!E115</f>
        <v>555398.59</v>
      </c>
      <c r="E1409" s="1">
        <v>0</v>
      </c>
      <c r="F1409" s="1">
        <v>0</v>
      </c>
      <c r="G1409" s="2">
        <f t="shared" si="24"/>
        <v>174541.97331</v>
      </c>
      <c r="H1409" s="2">
        <f t="shared" si="27"/>
        <v>0.44000000006053597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461653.03</v>
      </c>
      <c r="D1411" s="1">
        <f>'RAS-funkcijski'!E117</f>
        <v>555398.59</v>
      </c>
      <c r="E1411" s="1">
        <v>0</v>
      </c>
      <c r="F1411" s="1">
        <v>0</v>
      </c>
      <c r="G1411" s="2">
        <f t="shared" si="24"/>
        <v>177686.87372999999</v>
      </c>
      <c r="H1411" s="2">
        <f t="shared" si="27"/>
        <v>0.44000000006053597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5498.94</v>
      </c>
      <c r="D1420" s="1">
        <f>'RAS-funkcijski'!E126</f>
        <v>6605.95</v>
      </c>
      <c r="E1420" s="1">
        <v>0</v>
      </c>
      <c r="F1420" s="1">
        <v>0</v>
      </c>
      <c r="G1420" s="2">
        <f t="shared" si="24"/>
        <v>2282.7224799999999</v>
      </c>
      <c r="H1420" s="2">
        <f t="shared" si="27"/>
        <v>0.11000000000058208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467151.97000000003</v>
      </c>
      <c r="D1435" s="13">
        <f>'RAS-funkcijski'!E141</f>
        <v>562004.53999999992</v>
      </c>
      <c r="E1435" s="13">
        <v>0</v>
      </c>
      <c r="F1435" s="13">
        <v>0</v>
      </c>
      <c r="G1435" s="14">
        <f t="shared" si="24"/>
        <v>217989.06385000001</v>
      </c>
      <c r="H1435" s="14">
        <f t="shared" si="27"/>
        <v>0.49000000004889444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18409.79</v>
      </c>
      <c r="D1436" s="6">
        <f>'P-VRIO'!E5</f>
        <v>0</v>
      </c>
      <c r="E1436" s="6">
        <v>0</v>
      </c>
      <c r="F1436" s="6">
        <v>0</v>
      </c>
      <c r="G1436" s="7">
        <f t="shared" si="24"/>
        <v>18.409790000000001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18409.79</v>
      </c>
      <c r="D1453" s="1">
        <f>'P-VRIO'!E22</f>
        <v>0</v>
      </c>
      <c r="E1453" s="1">
        <v>0</v>
      </c>
      <c r="F1453" s="1">
        <v>0</v>
      </c>
      <c r="G1453" s="2">
        <f t="shared" si="24"/>
        <v>331.37621999999999</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18409.79</v>
      </c>
      <c r="D1454" s="1">
        <f>'P-VRIO'!E23</f>
        <v>0</v>
      </c>
      <c r="E1454" s="1">
        <v>0</v>
      </c>
      <c r="F1454" s="1">
        <v>0</v>
      </c>
      <c r="G1454" s="2">
        <f t="shared" si="24"/>
        <v>349.78601000000003</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18409.79</v>
      </c>
      <c r="D1456" s="1">
        <f>'P-VRIO'!E25</f>
        <v>0</v>
      </c>
      <c r="E1456" s="1">
        <v>0</v>
      </c>
      <c r="F1456" s="1">
        <v>0</v>
      </c>
      <c r="G1456" s="2">
        <f t="shared" si="24"/>
        <v>386.60559000000006</v>
      </c>
      <c r="H1456" s="2">
        <f t="shared" si="27"/>
        <v>0.20999999999912689</v>
      </c>
      <c r="I1456" s="10">
        <f t="shared" si="30"/>
        <v>81.187173899662469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30790.39</v>
      </c>
      <c r="D1480" s="6"/>
      <c r="E1480" s="6">
        <v>0</v>
      </c>
      <c r="F1480" s="6">
        <v>0</v>
      </c>
      <c r="G1480" s="7">
        <f t="shared" ref="G1480:G1580" si="34">B1480/1000*C1480</f>
        <v>30.790389999999999</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951627.42999999993</v>
      </c>
      <c r="D1481" s="1">
        <v>0</v>
      </c>
      <c r="E1481" s="1">
        <v>0</v>
      </c>
      <c r="F1481" s="1">
        <v>0</v>
      </c>
      <c r="G1481" s="2">
        <f t="shared" si="34"/>
        <v>1903.25486</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950887.87999999989</v>
      </c>
      <c r="D1483" s="1">
        <v>0</v>
      </c>
      <c r="E1483" s="1">
        <v>0</v>
      </c>
      <c r="F1483" s="1">
        <v>0</v>
      </c>
      <c r="G1483" s="2">
        <f t="shared" si="34"/>
        <v>3803.5515199999995</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773823</v>
      </c>
      <c r="D1484" s="1">
        <v>0</v>
      </c>
      <c r="E1484" s="1">
        <v>0</v>
      </c>
      <c r="F1484" s="1">
        <v>0</v>
      </c>
      <c r="G1484" s="2">
        <f t="shared" si="34"/>
        <v>3869.1150000000002</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68909.7</v>
      </c>
      <c r="D1485" s="1">
        <v>0</v>
      </c>
      <c r="E1485" s="1">
        <v>0</v>
      </c>
      <c r="F1485" s="1">
        <v>0</v>
      </c>
      <c r="G1485" s="2">
        <f t="shared" si="34"/>
        <v>413.45819999999998</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295.62</v>
      </c>
      <c r="D1486" s="1">
        <v>0</v>
      </c>
      <c r="E1486" s="1">
        <v>0</v>
      </c>
      <c r="F1486" s="1">
        <v>0</v>
      </c>
      <c r="G1486" s="2">
        <f t="shared" si="34"/>
        <v>2.06934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106745.87</v>
      </c>
      <c r="D1489" s="1">
        <v>0</v>
      </c>
      <c r="E1489" s="1">
        <v>0</v>
      </c>
      <c r="F1489" s="1">
        <v>0</v>
      </c>
      <c r="G1489" s="2">
        <f t="shared" si="34"/>
        <v>1067.4586999999999</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56.7</v>
      </c>
      <c r="D1490" s="1">
        <v>0</v>
      </c>
      <c r="E1490" s="1">
        <v>0</v>
      </c>
      <c r="F1490" s="1">
        <v>0</v>
      </c>
      <c r="G1490" s="2">
        <f t="shared" si="34"/>
        <v>0.62370000000000003</v>
      </c>
      <c r="H1490" s="2">
        <f t="shared" si="35"/>
        <v>0.29999999999999716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1056.99</v>
      </c>
      <c r="D1491" s="1">
        <v>0</v>
      </c>
      <c r="E1491" s="1">
        <v>0</v>
      </c>
      <c r="F1491" s="1">
        <v>0</v>
      </c>
      <c r="G1491" s="2">
        <f t="shared" si="34"/>
        <v>12.68388</v>
      </c>
      <c r="H1491" s="2">
        <f t="shared" si="35"/>
        <v>9.9999999999909051E-3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739.55</v>
      </c>
      <c r="D1492" s="1">
        <v>0</v>
      </c>
      <c r="E1492" s="1">
        <v>0</v>
      </c>
      <c r="F1492" s="1">
        <v>0</v>
      </c>
      <c r="G1492" s="2">
        <f t="shared" si="34"/>
        <v>9.6141499999999986</v>
      </c>
      <c r="H1492" s="2">
        <f t="shared" si="35"/>
        <v>0.45000000000004547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945944.89999999991</v>
      </c>
      <c r="D1499" s="1">
        <v>0</v>
      </c>
      <c r="E1499" s="1">
        <v>0</v>
      </c>
      <c r="F1499" s="1">
        <v>0</v>
      </c>
      <c r="G1499" s="2">
        <f t="shared" si="34"/>
        <v>18918.897999999997</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945205.34999999986</v>
      </c>
      <c r="D1501" s="1">
        <v>0</v>
      </c>
      <c r="E1501" s="1">
        <v>0</v>
      </c>
      <c r="F1501" s="1">
        <v>0</v>
      </c>
      <c r="G1501" s="2">
        <f t="shared" si="34"/>
        <v>20794.517699999997</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767648.05</v>
      </c>
      <c r="D1502" s="1">
        <v>0</v>
      </c>
      <c r="E1502" s="1">
        <v>0</v>
      </c>
      <c r="F1502" s="1">
        <v>0</v>
      </c>
      <c r="G1502" s="2">
        <f t="shared" si="34"/>
        <v>17655.905150000002</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69661.440000000002</v>
      </c>
      <c r="D1503" s="1">
        <v>0</v>
      </c>
      <c r="E1503" s="1">
        <v>0</v>
      </c>
      <c r="F1503" s="1">
        <v>0</v>
      </c>
      <c r="G1503" s="2">
        <f t="shared" si="34"/>
        <v>1671.8745600000002</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296.70999999999998</v>
      </c>
      <c r="D1504" s="1">
        <v>0</v>
      </c>
      <c r="E1504" s="1">
        <v>0</v>
      </c>
      <c r="F1504" s="1">
        <v>0</v>
      </c>
      <c r="G1504" s="2">
        <f t="shared" si="34"/>
        <v>7.4177499999999998</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106745.87</v>
      </c>
      <c r="D1507" s="1">
        <v>0</v>
      </c>
      <c r="E1507" s="1">
        <v>0</v>
      </c>
      <c r="F1507" s="1">
        <v>0</v>
      </c>
      <c r="G1507" s="2">
        <f t="shared" si="34"/>
        <v>2988.88436</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56.7</v>
      </c>
      <c r="D1508" s="1">
        <v>0</v>
      </c>
      <c r="E1508" s="1">
        <v>0</v>
      </c>
      <c r="F1508" s="1">
        <v>0</v>
      </c>
      <c r="G1508" s="2">
        <f t="shared" si="34"/>
        <v>1.6443000000000001</v>
      </c>
      <c r="H1508" s="2">
        <f t="shared" si="35"/>
        <v>0.29999999999999716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796.58</v>
      </c>
      <c r="D1509" s="1">
        <v>0</v>
      </c>
      <c r="E1509" s="1">
        <v>0</v>
      </c>
      <c r="F1509" s="1">
        <v>0</v>
      </c>
      <c r="G1509" s="2">
        <f t="shared" si="34"/>
        <v>23.897400000000001</v>
      </c>
      <c r="H1509" s="2">
        <f t="shared" si="35"/>
        <v>0.41999999999995907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739.55</v>
      </c>
      <c r="D1510" s="1">
        <v>0</v>
      </c>
      <c r="E1510" s="1">
        <v>0</v>
      </c>
      <c r="F1510" s="1">
        <v>0</v>
      </c>
      <c r="G1510" s="2">
        <f t="shared" si="34"/>
        <v>22.92605</v>
      </c>
      <c r="H1510" s="2">
        <f t="shared" si="35"/>
        <v>0.45000000000004547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36472.920000000042</v>
      </c>
      <c r="D1517" s="1">
        <v>0</v>
      </c>
      <c r="E1517" s="1">
        <v>0</v>
      </c>
      <c r="F1517" s="1">
        <v>0</v>
      </c>
      <c r="G1517" s="2">
        <f t="shared" si="34"/>
        <v>1385.9709600000015</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485.17</v>
      </c>
      <c r="D1518" s="1">
        <v>0</v>
      </c>
      <c r="E1518" s="1">
        <v>0</v>
      </c>
      <c r="F1518" s="1">
        <v>0</v>
      </c>
      <c r="G1518" s="2">
        <f t="shared" si="34"/>
        <v>18.92163</v>
      </c>
      <c r="H1518" s="2">
        <f t="shared" si="35"/>
        <v>0.17000000000001592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485.17</v>
      </c>
      <c r="D1524" s="1">
        <v>0</v>
      </c>
      <c r="E1524" s="1">
        <v>0</v>
      </c>
      <c r="F1524" s="1">
        <v>0</v>
      </c>
      <c r="G1524" s="2">
        <f t="shared" si="34"/>
        <v>21.832650000000001</v>
      </c>
      <c r="H1524" s="2">
        <f t="shared" si="35"/>
        <v>0.17000000000001592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485.17</v>
      </c>
      <c r="D1530" s="1">
        <v>0</v>
      </c>
      <c r="E1530" s="1">
        <v>0</v>
      </c>
      <c r="F1530" s="1">
        <v>0</v>
      </c>
      <c r="G1530" s="2">
        <f t="shared" si="34"/>
        <v>24.743669999999998</v>
      </c>
      <c r="H1530" s="2">
        <f t="shared" si="35"/>
        <v>0.17000000000001592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485.17</v>
      </c>
      <c r="D1531" s="1">
        <v>0</v>
      </c>
      <c r="E1531" s="1">
        <v>0</v>
      </c>
      <c r="F1531" s="1">
        <v>0</v>
      </c>
      <c r="G1531" s="2">
        <f t="shared" si="34"/>
        <v>25.228839999999998</v>
      </c>
      <c r="H1531" s="2">
        <f t="shared" si="35"/>
        <v>0.17000000000001592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35987.75</v>
      </c>
      <c r="D1576" s="1">
        <v>0</v>
      </c>
      <c r="E1576" s="1">
        <v>0</v>
      </c>
      <c r="F1576" s="1">
        <v>0</v>
      </c>
      <c r="G1576" s="2">
        <f t="shared" si="34"/>
        <v>3490.8117500000003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451.84</v>
      </c>
      <c r="D1577" s="1">
        <v>0</v>
      </c>
      <c r="E1577" s="1">
        <v>0</v>
      </c>
      <c r="F1577" s="1">
        <v>0</v>
      </c>
      <c r="G1577" s="2">
        <f t="shared" si="34"/>
        <v>44.280319999999996</v>
      </c>
      <c r="H1577" s="2">
        <f t="shared" si="35"/>
        <v>0.16000000000002501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35535.910000000003</v>
      </c>
      <c r="D1578" s="1">
        <v>0</v>
      </c>
      <c r="E1578" s="1">
        <v>0</v>
      </c>
      <c r="F1578" s="1">
        <v>0</v>
      </c>
      <c r="G1578" s="2">
        <f t="shared" si="34"/>
        <v>3518.0550900000003</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8787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467046.14999999997</v>
      </c>
      <c r="I16" s="170">
        <f>'PR-RAS'!E6</f>
        <v>561659.23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447146.97000000003</v>
      </c>
      <c r="I17" s="170">
        <f>'PR-RAS'!E151</f>
        <v>561264.99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2.6899999999348125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342.62000000005588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245059</v>
      </c>
      <c r="I20" s="173">
        <f>BILANCA!E7</f>
        <v>245891.77000000002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30908.59</v>
      </c>
      <c r="I21" s="175">
        <f>BILANCA!E68</f>
        <v>36232.559999999998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30790.389999999996</v>
      </c>
      <c r="I22" s="175">
        <f>BILANCA!E176</f>
        <v>36472.92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245177.2</v>
      </c>
      <c r="I23" s="177">
        <f>BILANCA!E237</f>
        <v>245651.41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467151.97000000003</v>
      </c>
      <c r="I27" s="175">
        <f>'RAS-funkcijski'!E114</f>
        <v>562004.53999999992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467151.97000000003</v>
      </c>
      <c r="I28" s="179">
        <f>'RAS-funkcijski'!E141</f>
        <v>562004.53999999992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18409.79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18409.79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30790.39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36472.920000000042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485.17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35987.75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467046.14999999997</v>
      </c>
      <c r="E6" s="51">
        <f>E7+E44+E50+E82+E106+E124+E133+E139</f>
        <v>561659.23</v>
      </c>
      <c r="F6" s="52">
        <f t="shared" ref="F6:F131" si="0">IF(D6&lt;&gt;0,IF(E6/D6&gt;=100,"&gt;&gt;100",E6/D6*100),"-")</f>
        <v>120.25775825365439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363591.2</v>
      </c>
      <c r="E50" s="51">
        <f>E51+E54+E59+E62+E65+E68+E71+E74+E77</f>
        <v>421665.17</v>
      </c>
      <c r="F50" s="52">
        <f t="shared" si="0"/>
        <v>115.97232551282868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363591.2</v>
      </c>
      <c r="E68" s="51">
        <f t="shared" si="15"/>
        <v>421665.17</v>
      </c>
      <c r="F68" s="52">
        <f t="shared" si="0"/>
        <v>115.97232551282868</v>
      </c>
    </row>
    <row r="69" spans="1:6" ht="12.75" customHeight="1" x14ac:dyDescent="0.2">
      <c r="A69" s="53" t="s">
        <v>184</v>
      </c>
      <c r="B69" s="85" t="s">
        <v>185</v>
      </c>
      <c r="C69" s="50" t="s">
        <v>184</v>
      </c>
      <c r="D69" s="242">
        <v>362696.24</v>
      </c>
      <c r="E69" s="242">
        <v>420925.62</v>
      </c>
      <c r="F69" s="52">
        <f t="shared" si="0"/>
        <v>116.05458606353349</v>
      </c>
    </row>
    <row r="70" spans="1:6" ht="24" x14ac:dyDescent="0.2">
      <c r="A70" s="53" t="s">
        <v>186</v>
      </c>
      <c r="B70" s="85" t="s">
        <v>187</v>
      </c>
      <c r="C70" s="50" t="s">
        <v>186</v>
      </c>
      <c r="D70" s="242">
        <v>894.96</v>
      </c>
      <c r="E70" s="242">
        <v>739.55</v>
      </c>
      <c r="F70" s="52">
        <f t="shared" si="0"/>
        <v>82.634978099579854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748.97</v>
      </c>
      <c r="E82" s="51">
        <f t="shared" si="19"/>
        <v>573.67999999999995</v>
      </c>
      <c r="F82" s="52">
        <f t="shared" si="0"/>
        <v>76.595858312081916</v>
      </c>
    </row>
    <row r="83" spans="1:6" ht="12.75" customHeight="1" x14ac:dyDescent="0.2">
      <c r="A83" s="53">
        <v>641</v>
      </c>
      <c r="B83" s="85" t="s">
        <v>212</v>
      </c>
      <c r="C83" s="50" t="s">
        <v>213</v>
      </c>
      <c r="D83" s="51">
        <f t="shared" ref="D83:E83" si="20">SUM(D84:D90)</f>
        <v>0.73</v>
      </c>
      <c r="E83" s="51">
        <f t="shared" si="20"/>
        <v>0.56000000000000005</v>
      </c>
      <c r="F83" s="52">
        <f t="shared" si="0"/>
        <v>76.712328767123296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0.73</v>
      </c>
      <c r="E85" s="242">
        <v>0.56000000000000005</v>
      </c>
      <c r="F85" s="52">
        <f t="shared" si="0"/>
        <v>76.712328767123296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748.24</v>
      </c>
      <c r="E91" s="51">
        <f t="shared" si="21"/>
        <v>573.12</v>
      </c>
      <c r="F91" s="52">
        <f t="shared" si="0"/>
        <v>76.59574468085107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748.24</v>
      </c>
      <c r="E93" s="242">
        <v>573.12</v>
      </c>
      <c r="F93" s="52">
        <f t="shared" si="0"/>
        <v>76.59574468085107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2517.86</v>
      </c>
      <c r="E106" s="51">
        <f t="shared" si="23"/>
        <v>2265.7199999999998</v>
      </c>
      <c r="F106" s="52">
        <f t="shared" si="0"/>
        <v>89.985940441486008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2517.86</v>
      </c>
      <c r="E112" s="51">
        <f t="shared" si="25"/>
        <v>2265.7199999999998</v>
      </c>
      <c r="F112" s="52">
        <f t="shared" si="0"/>
        <v>89.985940441486008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2517.86</v>
      </c>
      <c r="E117" s="242">
        <v>2265.7199999999998</v>
      </c>
      <c r="F117" s="52">
        <f t="shared" si="0"/>
        <v>89.985940441486008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100188.12</v>
      </c>
      <c r="E133" s="51">
        <f t="shared" si="30"/>
        <v>137154.66</v>
      </c>
      <c r="F133" s="52">
        <f t="shared" ref="F133:F223" si="31">IF(D133&lt;&gt;0,IF(E133/D133&gt;=100,"&gt;&gt;100",E133/D133*100),"-")</f>
        <v>136.89712912069817</v>
      </c>
    </row>
    <row r="134" spans="1:6" ht="24" x14ac:dyDescent="0.2">
      <c r="A134" s="53">
        <v>671</v>
      </c>
      <c r="B134" s="232" t="s">
        <v>314</v>
      </c>
      <c r="C134" s="50" t="s">
        <v>315</v>
      </c>
      <c r="D134" s="51">
        <f t="shared" ref="D134:E134" si="32">SUM(D135:D137)</f>
        <v>100188.12</v>
      </c>
      <c r="E134" s="51">
        <f t="shared" si="32"/>
        <v>137154.66</v>
      </c>
      <c r="F134" s="52">
        <f t="shared" si="31"/>
        <v>136.89712912069817</v>
      </c>
    </row>
    <row r="135" spans="1:6" ht="12.75" customHeight="1" x14ac:dyDescent="0.2">
      <c r="A135" s="53">
        <v>6711</v>
      </c>
      <c r="B135" s="85" t="s">
        <v>316</v>
      </c>
      <c r="C135" s="50" t="s">
        <v>317</v>
      </c>
      <c r="D135" s="242">
        <v>81078.080000000002</v>
      </c>
      <c r="E135" s="242">
        <v>137154.66</v>
      </c>
      <c r="F135" s="52">
        <f t="shared" si="31"/>
        <v>169.1636753115022</v>
      </c>
    </row>
    <row r="136" spans="1:6" ht="24" x14ac:dyDescent="0.2">
      <c r="A136" s="53">
        <v>6712</v>
      </c>
      <c r="B136" s="232" t="s">
        <v>318</v>
      </c>
      <c r="C136" s="50" t="s">
        <v>319</v>
      </c>
      <c r="D136" s="242">
        <v>19110.04</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447146.97000000003</v>
      </c>
      <c r="E151" s="51">
        <f t="shared" si="35"/>
        <v>561264.99</v>
      </c>
      <c r="F151" s="52">
        <f t="shared" si="31"/>
        <v>125.52136716927768</v>
      </c>
    </row>
    <row r="152" spans="1:6" ht="12.75" customHeight="1" x14ac:dyDescent="0.2">
      <c r="A152" s="53">
        <v>31</v>
      </c>
      <c r="B152" s="85" t="s">
        <v>349</v>
      </c>
      <c r="C152" s="50" t="s">
        <v>35</v>
      </c>
      <c r="D152" s="51">
        <f t="shared" ref="D152:E152" si="36">D153+D158+D159</f>
        <v>314824.81</v>
      </c>
      <c r="E152" s="51">
        <f t="shared" si="36"/>
        <v>383495.86</v>
      </c>
      <c r="F152" s="52">
        <f t="shared" si="31"/>
        <v>121.81246452590568</v>
      </c>
    </row>
    <row r="153" spans="1:6" ht="12.75" customHeight="1" x14ac:dyDescent="0.2">
      <c r="A153" s="53">
        <v>311</v>
      </c>
      <c r="B153" s="85" t="s">
        <v>350</v>
      </c>
      <c r="C153" s="50" t="s">
        <v>351</v>
      </c>
      <c r="D153" s="51">
        <f t="shared" ref="D153:E153" si="37">SUM(D154:D157)</f>
        <v>258384.1</v>
      </c>
      <c r="E153" s="51">
        <f t="shared" si="37"/>
        <v>314965.92</v>
      </c>
      <c r="F153" s="52">
        <f t="shared" si="31"/>
        <v>121.89833662365446</v>
      </c>
    </row>
    <row r="154" spans="1:6" ht="12.75" customHeight="1" x14ac:dyDescent="0.2">
      <c r="A154" s="53">
        <v>3111</v>
      </c>
      <c r="B154" s="85" t="s">
        <v>352</v>
      </c>
      <c r="C154" s="50" t="s">
        <v>353</v>
      </c>
      <c r="D154" s="242">
        <v>255611.98</v>
      </c>
      <c r="E154" s="242">
        <v>311473.24</v>
      </c>
      <c r="F154" s="52">
        <f t="shared" si="31"/>
        <v>121.85392875560839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425.63</v>
      </c>
      <c r="E156" s="242">
        <v>699.1</v>
      </c>
      <c r="F156" s="52">
        <f t="shared" si="31"/>
        <v>164.2506402274276</v>
      </c>
    </row>
    <row r="157" spans="1:6" ht="12.75" customHeight="1" x14ac:dyDescent="0.2">
      <c r="A157" s="53">
        <v>3114</v>
      </c>
      <c r="B157" s="85" t="s">
        <v>358</v>
      </c>
      <c r="C157" s="50" t="s">
        <v>359</v>
      </c>
      <c r="D157" s="242">
        <v>2346.4899999999998</v>
      </c>
      <c r="E157" s="242">
        <v>2793.58</v>
      </c>
      <c r="F157" s="52">
        <f t="shared" si="31"/>
        <v>119.05356511214625</v>
      </c>
    </row>
    <row r="158" spans="1:6" ht="12.75" customHeight="1" x14ac:dyDescent="0.2">
      <c r="A158" s="53">
        <v>312</v>
      </c>
      <c r="B158" s="85" t="s">
        <v>360</v>
      </c>
      <c r="C158" s="50" t="s">
        <v>361</v>
      </c>
      <c r="D158" s="242">
        <v>13807.34</v>
      </c>
      <c r="E158" s="242">
        <v>16560.57</v>
      </c>
      <c r="F158" s="52">
        <f t="shared" si="31"/>
        <v>119.94033608211285</v>
      </c>
    </row>
    <row r="159" spans="1:6" ht="12.75" customHeight="1" x14ac:dyDescent="0.2">
      <c r="A159" s="53">
        <v>313</v>
      </c>
      <c r="B159" s="85" t="s">
        <v>362</v>
      </c>
      <c r="C159" s="50" t="s">
        <v>363</v>
      </c>
      <c r="D159" s="51">
        <f t="shared" ref="D159:E159" si="38">SUM(D160:D162)</f>
        <v>42633.37</v>
      </c>
      <c r="E159" s="51">
        <f t="shared" si="38"/>
        <v>51969.37</v>
      </c>
      <c r="F159" s="52">
        <f t="shared" si="31"/>
        <v>121.89833925866054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42633.37</v>
      </c>
      <c r="E161" s="242">
        <v>51969.37</v>
      </c>
      <c r="F161" s="52">
        <f t="shared" si="31"/>
        <v>121.89833925866054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89881.829999999987</v>
      </c>
      <c r="E163" s="51">
        <f t="shared" si="39"/>
        <v>69710.25</v>
      </c>
      <c r="F163" s="52">
        <f t="shared" si="31"/>
        <v>77.557666549512845</v>
      </c>
    </row>
    <row r="164" spans="1:6" ht="12.75" customHeight="1" x14ac:dyDescent="0.2">
      <c r="A164" s="53">
        <v>321</v>
      </c>
      <c r="B164" s="85" t="s">
        <v>371</v>
      </c>
      <c r="C164" s="50" t="s">
        <v>372</v>
      </c>
      <c r="D164" s="51">
        <f t="shared" ref="D164:E164" si="40">SUM(D165:D168)</f>
        <v>42526.739999999991</v>
      </c>
      <c r="E164" s="51">
        <f t="shared" si="40"/>
        <v>30904.28</v>
      </c>
      <c r="F164" s="52">
        <f t="shared" si="31"/>
        <v>72.670230542007232</v>
      </c>
    </row>
    <row r="165" spans="1:6" ht="12.75" customHeight="1" x14ac:dyDescent="0.2">
      <c r="A165" s="53">
        <v>3211</v>
      </c>
      <c r="B165" s="85" t="s">
        <v>373</v>
      </c>
      <c r="C165" s="50" t="s">
        <v>374</v>
      </c>
      <c r="D165" s="242">
        <v>2046.13</v>
      </c>
      <c r="E165" s="242">
        <v>1845.5</v>
      </c>
      <c r="F165" s="52">
        <f t="shared" si="31"/>
        <v>90.194660163332728</v>
      </c>
    </row>
    <row r="166" spans="1:6" ht="12.75" customHeight="1" x14ac:dyDescent="0.2">
      <c r="A166" s="53">
        <v>3212</v>
      </c>
      <c r="B166" s="85" t="s">
        <v>375</v>
      </c>
      <c r="C166" s="50" t="s">
        <v>376</v>
      </c>
      <c r="D166" s="242">
        <v>39723.519999999997</v>
      </c>
      <c r="E166" s="242">
        <v>28538.78</v>
      </c>
      <c r="F166" s="52">
        <f t="shared" si="31"/>
        <v>71.843532496616618</v>
      </c>
    </row>
    <row r="167" spans="1:6" ht="12.75" customHeight="1" x14ac:dyDescent="0.2">
      <c r="A167" s="53">
        <v>3213</v>
      </c>
      <c r="B167" s="85" t="s">
        <v>377</v>
      </c>
      <c r="C167" s="50" t="s">
        <v>378</v>
      </c>
      <c r="D167" s="242">
        <v>757.09</v>
      </c>
      <c r="E167" s="242">
        <v>520</v>
      </c>
      <c r="F167" s="52">
        <f t="shared" si="31"/>
        <v>68.684040206580448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24988.15</v>
      </c>
      <c r="E169" s="51">
        <f t="shared" si="41"/>
        <v>17963.809999999998</v>
      </c>
      <c r="F169" s="52">
        <f t="shared" si="31"/>
        <v>71.889315535563853</v>
      </c>
    </row>
    <row r="170" spans="1:6" ht="12.75" customHeight="1" x14ac:dyDescent="0.2">
      <c r="A170" s="53">
        <v>3221</v>
      </c>
      <c r="B170" s="85" t="s">
        <v>383</v>
      </c>
      <c r="C170" s="50" t="s">
        <v>384</v>
      </c>
      <c r="D170" s="242">
        <v>4478.92</v>
      </c>
      <c r="E170" s="242">
        <v>4568.8999999999996</v>
      </c>
      <c r="F170" s="52">
        <f t="shared" si="31"/>
        <v>102.00896644726853</v>
      </c>
    </row>
    <row r="171" spans="1:6" ht="12.75" customHeight="1" x14ac:dyDescent="0.2">
      <c r="A171" s="53">
        <v>3222</v>
      </c>
      <c r="B171" s="85" t="s">
        <v>385</v>
      </c>
      <c r="C171" s="50" t="s">
        <v>386</v>
      </c>
      <c r="D171" s="242">
        <v>5498.94</v>
      </c>
      <c r="E171" s="242">
        <v>6605.95</v>
      </c>
      <c r="F171" s="52">
        <f t="shared" si="31"/>
        <v>120.13133440263033</v>
      </c>
    </row>
    <row r="172" spans="1:6" ht="12.75" customHeight="1" x14ac:dyDescent="0.2">
      <c r="A172" s="53">
        <v>3223</v>
      </c>
      <c r="B172" s="85" t="s">
        <v>387</v>
      </c>
      <c r="C172" s="50" t="s">
        <v>388</v>
      </c>
      <c r="D172" s="242">
        <v>11505.36</v>
      </c>
      <c r="E172" s="242">
        <v>5297.27</v>
      </c>
      <c r="F172" s="52">
        <f t="shared" si="31"/>
        <v>46.041757928478553</v>
      </c>
    </row>
    <row r="173" spans="1:6" ht="12.75" customHeight="1" x14ac:dyDescent="0.2">
      <c r="A173" s="53">
        <v>3224</v>
      </c>
      <c r="B173" s="85" t="s">
        <v>389</v>
      </c>
      <c r="C173" s="50" t="s">
        <v>390</v>
      </c>
      <c r="D173" s="242">
        <v>3157.63</v>
      </c>
      <c r="E173" s="242">
        <v>1404.71</v>
      </c>
      <c r="F173" s="52">
        <f t="shared" si="31"/>
        <v>44.486212760836452</v>
      </c>
    </row>
    <row r="174" spans="1:6" ht="12.75" customHeight="1" x14ac:dyDescent="0.2">
      <c r="A174" s="53">
        <v>3225</v>
      </c>
      <c r="B174" s="85" t="s">
        <v>391</v>
      </c>
      <c r="C174" s="50" t="s">
        <v>392</v>
      </c>
      <c r="D174" s="242">
        <v>99.5</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247.8</v>
      </c>
      <c r="E176" s="242">
        <v>86.98</v>
      </c>
      <c r="F176" s="52">
        <f t="shared" si="31"/>
        <v>35.100887812752219</v>
      </c>
    </row>
    <row r="177" spans="1:6" ht="12.75" customHeight="1" x14ac:dyDescent="0.2">
      <c r="A177" s="53">
        <v>323</v>
      </c>
      <c r="B177" s="85" t="s">
        <v>397</v>
      </c>
      <c r="C177" s="50" t="s">
        <v>398</v>
      </c>
      <c r="D177" s="51">
        <f t="shared" ref="D177:E177" si="42">SUM(D178:D186)</f>
        <v>18224.189999999999</v>
      </c>
      <c r="E177" s="51">
        <f t="shared" si="42"/>
        <v>16187.41</v>
      </c>
      <c r="F177" s="52">
        <f t="shared" si="31"/>
        <v>88.823755678578863</v>
      </c>
    </row>
    <row r="178" spans="1:6" ht="12.75" customHeight="1" x14ac:dyDescent="0.2">
      <c r="A178" s="53">
        <v>3231</v>
      </c>
      <c r="B178" s="85" t="s">
        <v>399</v>
      </c>
      <c r="C178" s="50" t="s">
        <v>400</v>
      </c>
      <c r="D178" s="242">
        <v>1103.3699999999999</v>
      </c>
      <c r="E178" s="242">
        <v>1024.47</v>
      </c>
      <c r="F178" s="52">
        <f t="shared" si="31"/>
        <v>92.849180238723193</v>
      </c>
    </row>
    <row r="179" spans="1:6" ht="12.75" customHeight="1" x14ac:dyDescent="0.2">
      <c r="A179" s="53">
        <v>3232</v>
      </c>
      <c r="B179" s="85" t="s">
        <v>401</v>
      </c>
      <c r="C179" s="50" t="s">
        <v>402</v>
      </c>
      <c r="D179" s="242">
        <v>8505.89</v>
      </c>
      <c r="E179" s="242">
        <v>5170.8900000000003</v>
      </c>
      <c r="F179" s="52">
        <f t="shared" si="31"/>
        <v>60.791874806751565</v>
      </c>
    </row>
    <row r="180" spans="1:6" ht="12.75" customHeight="1" x14ac:dyDescent="0.2">
      <c r="A180" s="53">
        <v>3233</v>
      </c>
      <c r="B180" s="85" t="s">
        <v>403</v>
      </c>
      <c r="C180" s="50" t="s">
        <v>404</v>
      </c>
      <c r="D180" s="242">
        <v>0</v>
      </c>
      <c r="E180" s="242">
        <v>910</v>
      </c>
      <c r="F180" s="52" t="str">
        <f t="shared" si="31"/>
        <v>-</v>
      </c>
    </row>
    <row r="181" spans="1:6" ht="12.75" customHeight="1" x14ac:dyDescent="0.2">
      <c r="A181" s="53">
        <v>3234</v>
      </c>
      <c r="B181" s="85" t="s">
        <v>405</v>
      </c>
      <c r="C181" s="50" t="s">
        <v>406</v>
      </c>
      <c r="D181" s="242">
        <v>2551.91</v>
      </c>
      <c r="E181" s="242">
        <v>2587.16</v>
      </c>
      <c r="F181" s="52">
        <f t="shared" si="31"/>
        <v>101.38131830668009</v>
      </c>
    </row>
    <row r="182" spans="1:6" ht="12.75" customHeight="1" x14ac:dyDescent="0.2">
      <c r="A182" s="53">
        <v>3235</v>
      </c>
      <c r="B182" s="85" t="s">
        <v>407</v>
      </c>
      <c r="C182" s="50" t="s">
        <v>408</v>
      </c>
      <c r="D182" s="242">
        <v>1498.23</v>
      </c>
      <c r="E182" s="242">
        <v>1498.23</v>
      </c>
      <c r="F182" s="52">
        <f t="shared" si="31"/>
        <v>100</v>
      </c>
    </row>
    <row r="183" spans="1:6" ht="12.75" customHeight="1" x14ac:dyDescent="0.2">
      <c r="A183" s="53">
        <v>3236</v>
      </c>
      <c r="B183" s="85" t="s">
        <v>409</v>
      </c>
      <c r="C183" s="50" t="s">
        <v>410</v>
      </c>
      <c r="D183" s="242">
        <v>1299.32</v>
      </c>
      <c r="E183" s="242">
        <v>1667.64</v>
      </c>
      <c r="F183" s="52">
        <f t="shared" si="31"/>
        <v>128.3471354246837</v>
      </c>
    </row>
    <row r="184" spans="1:6" ht="12.75" customHeight="1" x14ac:dyDescent="0.2">
      <c r="A184" s="53">
        <v>3237</v>
      </c>
      <c r="B184" s="85" t="s">
        <v>411</v>
      </c>
      <c r="C184" s="50" t="s">
        <v>412</v>
      </c>
      <c r="D184" s="242">
        <v>2926.82</v>
      </c>
      <c r="E184" s="242"/>
      <c r="F184" s="52">
        <f t="shared" si="31"/>
        <v>0</v>
      </c>
    </row>
    <row r="185" spans="1:6" ht="12.75" customHeight="1" x14ac:dyDescent="0.2">
      <c r="A185" s="53">
        <v>3238</v>
      </c>
      <c r="B185" s="85" t="s">
        <v>413</v>
      </c>
      <c r="C185" s="50" t="s">
        <v>414</v>
      </c>
      <c r="D185" s="242">
        <v>338.65</v>
      </c>
      <c r="E185" s="242">
        <v>3329.02</v>
      </c>
      <c r="F185" s="52">
        <f t="shared" si="31"/>
        <v>983.02672375609041</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4142.75</v>
      </c>
      <c r="E188" s="51">
        <f t="shared" si="43"/>
        <v>4654.75</v>
      </c>
      <c r="F188" s="52">
        <f t="shared" si="31"/>
        <v>112.358940317422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415.02</v>
      </c>
      <c r="E190" s="242">
        <v>155.30000000000001</v>
      </c>
      <c r="F190" s="52">
        <f t="shared" si="31"/>
        <v>37.419883379114268</v>
      </c>
    </row>
    <row r="191" spans="1:6" ht="12.75" customHeight="1" x14ac:dyDescent="0.2">
      <c r="A191" s="53">
        <v>3293</v>
      </c>
      <c r="B191" s="85" t="s">
        <v>425</v>
      </c>
      <c r="C191" s="50" t="s">
        <v>426</v>
      </c>
      <c r="D191" s="242">
        <v>249.98</v>
      </c>
      <c r="E191" s="242">
        <v>221.15</v>
      </c>
      <c r="F191" s="52">
        <f t="shared" si="31"/>
        <v>88.467077366189301</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1919.31</v>
      </c>
      <c r="E193" s="242">
        <v>2032.02</v>
      </c>
      <c r="F193" s="52">
        <f t="shared" si="31"/>
        <v>105.8724229019804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1395.35</v>
      </c>
      <c r="E195" s="242">
        <v>2083.19</v>
      </c>
      <c r="F195" s="52">
        <f t="shared" si="31"/>
        <v>149.29515892070091</v>
      </c>
    </row>
    <row r="196" spans="1:6" ht="12.75" customHeight="1" x14ac:dyDescent="0.2">
      <c r="A196" s="53">
        <v>34</v>
      </c>
      <c r="B196" s="232" t="s">
        <v>435</v>
      </c>
      <c r="C196" s="50" t="s">
        <v>436</v>
      </c>
      <c r="D196" s="51">
        <f t="shared" ref="D196:E196" si="44">D197+D202+D210</f>
        <v>336.3</v>
      </c>
      <c r="E196" s="51">
        <f t="shared" si="44"/>
        <v>295.62</v>
      </c>
      <c r="F196" s="52">
        <f t="shared" si="31"/>
        <v>87.903657448706511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336.3</v>
      </c>
      <c r="E210" s="51">
        <f t="shared" si="47"/>
        <v>295.62</v>
      </c>
      <c r="F210" s="52">
        <f t="shared" si="31"/>
        <v>87.903657448706511</v>
      </c>
    </row>
    <row r="211" spans="1:6" ht="12.75" customHeight="1" x14ac:dyDescent="0.2">
      <c r="A211" s="53">
        <v>3431</v>
      </c>
      <c r="B211" s="232" t="s">
        <v>465</v>
      </c>
      <c r="C211" s="50" t="s">
        <v>466</v>
      </c>
      <c r="D211" s="242">
        <v>336.3</v>
      </c>
      <c r="E211" s="242">
        <v>295.62</v>
      </c>
      <c r="F211" s="52">
        <f t="shared" si="31"/>
        <v>87.903657448706511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42050.2</v>
      </c>
      <c r="E252" s="51">
        <f t="shared" si="63"/>
        <v>107706.56</v>
      </c>
      <c r="F252" s="52">
        <f t="shared" ref="F252:F258" si="64">IF(D252&lt;&gt;0,IF(E252/D252&gt;=100,"&gt;&gt;100",E252/D252*100),"-")</f>
        <v>256.13804452773115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42050.2</v>
      </c>
      <c r="E259" s="51">
        <f t="shared" si="66"/>
        <v>107706.56</v>
      </c>
      <c r="F259" s="52">
        <f t="shared" ref="F259:F262" si="67">IF(D259&lt;&gt;0,IF(E259/D259&gt;=100,"&gt;&gt;100",E259/D259*100),"-")</f>
        <v>256.13804452773115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42050.2</v>
      </c>
      <c r="E261" s="242">
        <v>107706.56</v>
      </c>
      <c r="F261" s="52">
        <f t="shared" si="67"/>
        <v>256.13804452773115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53.83</v>
      </c>
      <c r="E263" s="51">
        <f t="shared" si="68"/>
        <v>56.7</v>
      </c>
      <c r="F263" s="52">
        <f t="shared" ref="F263:F267" si="69">IF(D263&lt;&gt;0,IF(E263/D263&gt;=100,"&gt;&gt;100",E263/D263*100),"-")</f>
        <v>105.33159947984396</v>
      </c>
    </row>
    <row r="264" spans="1:6" ht="12.75" customHeight="1" x14ac:dyDescent="0.2">
      <c r="A264" s="53">
        <v>381</v>
      </c>
      <c r="B264" s="85" t="s">
        <v>567</v>
      </c>
      <c r="C264" s="50" t="s">
        <v>568</v>
      </c>
      <c r="D264" s="51">
        <f t="shared" ref="D264:E264" si="70">SUM(D265:D267)</f>
        <v>53.83</v>
      </c>
      <c r="E264" s="51">
        <f t="shared" si="70"/>
        <v>56.7</v>
      </c>
      <c r="F264" s="52">
        <f t="shared" si="69"/>
        <v>105.33159947984396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53.83</v>
      </c>
      <c r="E266" s="242">
        <v>56.7</v>
      </c>
      <c r="F266" s="52">
        <f t="shared" si="69"/>
        <v>105.33159947984396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447146.97000000003</v>
      </c>
      <c r="E289" s="51">
        <f t="shared" si="79"/>
        <v>561264.99</v>
      </c>
      <c r="F289" s="52">
        <f t="shared" si="76"/>
        <v>125.52136716927768</v>
      </c>
    </row>
    <row r="290" spans="1:6" ht="12.75" customHeight="1" x14ac:dyDescent="0.2">
      <c r="A290" s="53" t="s">
        <v>608</v>
      </c>
      <c r="B290" s="85" t="s">
        <v>619</v>
      </c>
      <c r="C290" s="50" t="s">
        <v>620</v>
      </c>
      <c r="D290" s="51">
        <f>IF(D6&gt;=D289,D6-D289,0)</f>
        <v>19899.179999999935</v>
      </c>
      <c r="E290" s="51">
        <f>IF(E6&gt;=E289,E6-E289,0)</f>
        <v>394.23999999999069</v>
      </c>
      <c r="F290" s="52">
        <f t="shared" si="76"/>
        <v>1.9811871644961854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108.51</v>
      </c>
      <c r="E292" s="242">
        <v>2.69</v>
      </c>
      <c r="F292" s="52">
        <f t="shared" si="76"/>
        <v>2.479034190397198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115.51</v>
      </c>
      <c r="E294" s="242">
        <v>102.26</v>
      </c>
      <c r="F294" s="52">
        <f t="shared" si="76"/>
        <v>88.529131676911092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20005</v>
      </c>
      <c r="E350" s="51">
        <f t="shared" si="95"/>
        <v>739.55</v>
      </c>
      <c r="F350" s="52">
        <f t="shared" si="81"/>
        <v>3.696825793551612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20005</v>
      </c>
      <c r="E363" s="51">
        <f t="shared" si="99"/>
        <v>739.55</v>
      </c>
      <c r="F363" s="52">
        <f t="shared" si="81"/>
        <v>3.696825793551612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19110.04</v>
      </c>
      <c r="E369" s="51">
        <f t="shared" si="101"/>
        <v>0</v>
      </c>
      <c r="F369" s="52">
        <f t="shared" si="81"/>
        <v>0</v>
      </c>
    </row>
    <row r="370" spans="1:6" ht="12.75" customHeight="1" x14ac:dyDescent="0.2">
      <c r="A370" s="53">
        <v>4221</v>
      </c>
      <c r="B370" s="85" t="s">
        <v>674</v>
      </c>
      <c r="C370" s="50" t="s">
        <v>766</v>
      </c>
      <c r="D370" s="242">
        <v>19110.04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894.96</v>
      </c>
      <c r="E383" s="51">
        <f t="shared" si="103"/>
        <v>739.55</v>
      </c>
      <c r="F383" s="52">
        <f t="shared" si="81"/>
        <v>82.634978099579854</v>
      </c>
    </row>
    <row r="384" spans="1:6" ht="12.75" customHeight="1" x14ac:dyDescent="0.2">
      <c r="A384" s="53">
        <v>4241</v>
      </c>
      <c r="B384" s="85" t="s">
        <v>783</v>
      </c>
      <c r="C384" s="50" t="s">
        <v>784</v>
      </c>
      <c r="D384" s="242">
        <v>894.96</v>
      </c>
      <c r="E384" s="242">
        <v>739.55</v>
      </c>
      <c r="F384" s="52">
        <f t="shared" si="81"/>
        <v>82.634978099579854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20005</v>
      </c>
      <c r="E408" s="51">
        <f t="shared" si="111"/>
        <v>739.55</v>
      </c>
      <c r="F408" s="52">
        <f t="shared" si="81"/>
        <v>3.696825793551612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467046.14999999997</v>
      </c>
      <c r="E412" s="51">
        <f>E6+E298</f>
        <v>561659.23</v>
      </c>
      <c r="F412" s="52">
        <f t="shared" si="81"/>
        <v>120.25775825365439</v>
      </c>
    </row>
    <row r="413" spans="1:6" ht="12.75" customHeight="1" x14ac:dyDescent="0.2">
      <c r="A413" s="53" t="s">
        <v>608</v>
      </c>
      <c r="B413" s="85" t="s">
        <v>831</v>
      </c>
      <c r="C413" s="50" t="s">
        <v>832</v>
      </c>
      <c r="D413" s="51">
        <f t="shared" ref="D413:E413" si="112">D289+D350</f>
        <v>467151.97000000003</v>
      </c>
      <c r="E413" s="51">
        <f t="shared" si="112"/>
        <v>562004.54</v>
      </c>
      <c r="F413" s="52">
        <f t="shared" si="81"/>
        <v>120.30443540674783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105.82000000006519</v>
      </c>
      <c r="E415" s="51">
        <f t="shared" si="114"/>
        <v>345.31000000005588</v>
      </c>
      <c r="F415" s="52">
        <f t="shared" si="81"/>
        <v>326.31827631812808</v>
      </c>
    </row>
    <row r="416" spans="1:6" ht="12.75" customHeight="1" x14ac:dyDescent="0.2">
      <c r="A416" s="60" t="s">
        <v>837</v>
      </c>
      <c r="B416" s="232" t="s">
        <v>838</v>
      </c>
      <c r="C416" s="61" t="s">
        <v>839</v>
      </c>
      <c r="D416" s="51">
        <f t="shared" ref="D416:E416" si="115">IF(D292-D293+D409-D410&gt;=0,D292-D293+D409-D410,0)</f>
        <v>108.51</v>
      </c>
      <c r="E416" s="51">
        <f t="shared" si="115"/>
        <v>2.69</v>
      </c>
      <c r="F416" s="52">
        <f t="shared" si="81"/>
        <v>2.479034190397198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115.51</v>
      </c>
      <c r="E418" s="62">
        <f t="shared" si="117"/>
        <v>102.26</v>
      </c>
      <c r="F418" s="57">
        <f t="shared" si="81"/>
        <v>88.529131676911092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467046.14999999997</v>
      </c>
      <c r="E639" s="51">
        <f t="shared" si="180"/>
        <v>561659.23</v>
      </c>
      <c r="F639" s="52">
        <f t="shared" si="119"/>
        <v>120.25775825365439</v>
      </c>
    </row>
    <row r="640" spans="1:6" ht="12.75" customHeight="1" x14ac:dyDescent="0.2">
      <c r="A640" s="53" t="s">
        <v>608</v>
      </c>
      <c r="B640" s="85" t="s">
        <v>1277</v>
      </c>
      <c r="C640" s="50" t="s">
        <v>1278</v>
      </c>
      <c r="D640" s="51">
        <f t="shared" ref="D640:E640" si="181">D413+D528</f>
        <v>467151.97000000003</v>
      </c>
      <c r="E640" s="51">
        <f t="shared" si="181"/>
        <v>562004.54</v>
      </c>
      <c r="F640" s="52">
        <f t="shared" si="119"/>
        <v>120.30443540674783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105.82000000006519</v>
      </c>
      <c r="E642" s="51">
        <f t="shared" si="183"/>
        <v>345.31000000005588</v>
      </c>
      <c r="F642" s="52">
        <f t="shared" si="119"/>
        <v>326.31827631812808</v>
      </c>
    </row>
    <row r="643" spans="1:6" ht="24" x14ac:dyDescent="0.2">
      <c r="A643" s="60" t="s">
        <v>1283</v>
      </c>
      <c r="B643" s="85" t="s">
        <v>1284</v>
      </c>
      <c r="C643" s="61" t="s">
        <v>1283</v>
      </c>
      <c r="D643" s="51">
        <f t="shared" ref="D643:E643" si="184">IF(D416-D417+D637-D638&gt;=0,D416-D417+D637-D638,0)</f>
        <v>108.51</v>
      </c>
      <c r="E643" s="51">
        <f t="shared" si="184"/>
        <v>2.69</v>
      </c>
      <c r="F643" s="52">
        <f t="shared" si="119"/>
        <v>2.479034190397198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2.6899999999348125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342.62000000005588</v>
      </c>
      <c r="F646" s="52" t="str">
        <f t="shared" si="119"/>
        <v>-</v>
      </c>
    </row>
    <row r="647" spans="1:6" ht="24" x14ac:dyDescent="0.2">
      <c r="A647" s="55" t="s">
        <v>1291</v>
      </c>
      <c r="B647" s="233" t="s">
        <v>1292</v>
      </c>
      <c r="C647" s="56" t="s">
        <v>1291</v>
      </c>
      <c r="D647" s="243">
        <v>29330.25</v>
      </c>
      <c r="E647" s="243">
        <v>34478.43</v>
      </c>
      <c r="F647" s="57">
        <f t="shared" si="119"/>
        <v>117.55245863911831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862.87</v>
      </c>
      <c r="E649" s="242">
        <v>1253.67</v>
      </c>
      <c r="F649" s="52">
        <f t="shared" ref="F649:F724" si="188">IF(D649&lt;&gt;0,IF(E649/D649&gt;=100,"&gt;&gt;100",E649/D649*100),"-")</f>
        <v>145.29071586681656</v>
      </c>
    </row>
    <row r="650" spans="1:6" ht="12.75" customHeight="1" x14ac:dyDescent="0.2">
      <c r="A650" s="53" t="s">
        <v>1296</v>
      </c>
      <c r="B650" s="85" t="s">
        <v>1297</v>
      </c>
      <c r="C650" s="50" t="s">
        <v>1296</v>
      </c>
      <c r="D650" s="242">
        <v>70955.08</v>
      </c>
      <c r="E650" s="242">
        <v>17192.419999999998</v>
      </c>
      <c r="F650" s="52">
        <f t="shared" si="188"/>
        <v>24.230005800853156</v>
      </c>
    </row>
    <row r="651" spans="1:6" ht="12.75" customHeight="1" x14ac:dyDescent="0.2">
      <c r="A651" s="53" t="s">
        <v>1298</v>
      </c>
      <c r="B651" s="85" t="s">
        <v>1299</v>
      </c>
      <c r="C651" s="50" t="s">
        <v>1298</v>
      </c>
      <c r="D651" s="242">
        <v>70564.28</v>
      </c>
      <c r="E651" s="242">
        <v>17472.28</v>
      </c>
      <c r="F651" s="52">
        <f t="shared" si="188"/>
        <v>24.760799656710162</v>
      </c>
    </row>
    <row r="652" spans="1:6" ht="24" x14ac:dyDescent="0.2">
      <c r="A652" s="53">
        <v>11</v>
      </c>
      <c r="B652" s="85" t="s">
        <v>1300</v>
      </c>
      <c r="C652" s="50" t="s">
        <v>1301</v>
      </c>
      <c r="D652" s="51">
        <f t="shared" ref="D652:E652" si="189">+D649+D650-D651</f>
        <v>1253.6699999999983</v>
      </c>
      <c r="E652" s="51">
        <f t="shared" si="189"/>
        <v>973.80999999999767</v>
      </c>
      <c r="F652" s="52">
        <f t="shared" si="188"/>
        <v>77.676741088165073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25</v>
      </c>
      <c r="E654" s="262">
        <v>25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16</v>
      </c>
      <c r="E656" s="262">
        <v>16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362469.69</v>
      </c>
      <c r="E675" s="242">
        <v>420925.62</v>
      </c>
      <c r="F675" s="52">
        <f t="shared" si="188"/>
        <v>116.12712224296602</v>
      </c>
    </row>
    <row r="676" spans="1:6" ht="24" x14ac:dyDescent="0.2">
      <c r="A676" s="53">
        <v>63613</v>
      </c>
      <c r="B676" s="232" t="s">
        <v>1349</v>
      </c>
      <c r="C676" s="50" t="s">
        <v>1350</v>
      </c>
      <c r="D676" s="242">
        <v>226.55</v>
      </c>
      <c r="E676" s="242"/>
      <c r="F676" s="52">
        <f t="shared" si="188"/>
        <v>0</v>
      </c>
    </row>
    <row r="677" spans="1:6" ht="24" x14ac:dyDescent="0.2">
      <c r="A677" s="53">
        <v>63622</v>
      </c>
      <c r="B677" s="232" t="s">
        <v>1351</v>
      </c>
      <c r="C677" s="50" t="s">
        <v>1352</v>
      </c>
      <c r="D677" s="242">
        <v>418.97</v>
      </c>
      <c r="E677" s="242">
        <v>483.2</v>
      </c>
      <c r="F677" s="52">
        <f t="shared" si="188"/>
        <v>115.3304532544096</v>
      </c>
    </row>
    <row r="678" spans="1:6" ht="24" x14ac:dyDescent="0.2">
      <c r="A678" s="53">
        <v>63623</v>
      </c>
      <c r="B678" s="232" t="s">
        <v>1353</v>
      </c>
      <c r="C678" s="50" t="s">
        <v>1354</v>
      </c>
      <c r="D678" s="242">
        <v>475.99</v>
      </c>
      <c r="E678" s="242">
        <v>256.35000000000002</v>
      </c>
      <c r="F678" s="52">
        <f t="shared" si="188"/>
        <v>53.856173449022037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2517.86</v>
      </c>
      <c r="E710" s="242">
        <v>2265.7199999999998</v>
      </c>
      <c r="F710" s="52">
        <f t="shared" si="188"/>
        <v>89.985940441486008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920.81</v>
      </c>
      <c r="F717" s="52" t="str">
        <f t="shared" si="188"/>
        <v>-</v>
      </c>
    </row>
    <row r="718" spans="1:6" ht="12.75" customHeight="1" x14ac:dyDescent="0.2">
      <c r="A718" s="53">
        <v>32121</v>
      </c>
      <c r="B718" s="85" t="s">
        <v>1415</v>
      </c>
      <c r="C718" s="50" t="s">
        <v>1416</v>
      </c>
      <c r="D718" s="242">
        <v>39723.519999999997</v>
      </c>
      <c r="E718" s="242">
        <v>28538.78</v>
      </c>
      <c r="F718" s="52">
        <f t="shared" si="188"/>
        <v>71.843532496616618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967.6</v>
      </c>
      <c r="E720" s="242">
        <v>1081.9000000000001</v>
      </c>
      <c r="F720" s="52">
        <f t="shared" si="188"/>
        <v>111.81273253410502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2926.82</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40870.800000000003</v>
      </c>
      <c r="E824" s="242">
        <v>106593.75</v>
      </c>
      <c r="F824" s="52">
        <f t="shared" si="190"/>
        <v>260.80661499163216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1179.4000000000001</v>
      </c>
      <c r="E828" s="242">
        <v>1112.81</v>
      </c>
      <c r="F828" s="52">
        <f t="shared" si="190"/>
        <v>94.353908767169742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0"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275967.59000000003</v>
      </c>
      <c r="E6" s="229">
        <f t="shared" si="0"/>
        <v>282124.33</v>
      </c>
      <c r="F6" s="230">
        <f t="shared" ref="F6:F260" si="1">IF(D6&gt;0,IF(E6/D6&gt;=100,"&gt;&gt;100",E6/D6*100),"-")</f>
        <v>102.23096487525945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245059</v>
      </c>
      <c r="E7" s="104">
        <f t="shared" si="2"/>
        <v>245891.77000000002</v>
      </c>
      <c r="F7" s="93">
        <f t="shared" si="1"/>
        <v>100.33982428721247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13.280000000000001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252.17</v>
      </c>
      <c r="E11" s="247">
        <v>265.45</v>
      </c>
      <c r="F11" s="93">
        <f t="shared" si="1"/>
        <v>105.26628861482334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245045.72</v>
      </c>
      <c r="E12" s="104">
        <f t="shared" si="3"/>
        <v>245891.77000000002</v>
      </c>
      <c r="F12" s="93">
        <f t="shared" si="1"/>
        <v>100.3452621004766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217999.38999999998</v>
      </c>
      <c r="E13" s="104">
        <f t="shared" si="4"/>
        <v>212449.24999999997</v>
      </c>
      <c r="F13" s="93">
        <f t="shared" si="1"/>
        <v>97.454057096214811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395629.88</v>
      </c>
      <c r="E15" s="247">
        <v>395629.88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13651.54</v>
      </c>
      <c r="E17" s="247">
        <v>13651.54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191282.03</v>
      </c>
      <c r="E18" s="247">
        <v>196832.17</v>
      </c>
      <c r="F18" s="93">
        <f t="shared" si="1"/>
        <v>102.90154804400602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26349.540000000008</v>
      </c>
      <c r="E19" s="104">
        <f t="shared" si="5"/>
        <v>32911.630000000034</v>
      </c>
      <c r="F19" s="93">
        <f t="shared" si="1"/>
        <v>124.90400211920216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43976.72</v>
      </c>
      <c r="E20" s="247">
        <v>74154.2</v>
      </c>
      <c r="F20" s="93">
        <f t="shared" si="1"/>
        <v>168.62148882408692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1108.46</v>
      </c>
      <c r="E21" s="247">
        <v>1108.46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33498.54</v>
      </c>
      <c r="E22" s="247">
        <v>33498.54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1147.33</v>
      </c>
      <c r="E23" s="247">
        <v>1147.33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1673.82</v>
      </c>
      <c r="E25" s="247">
        <v>1673.82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43887</v>
      </c>
      <c r="E26" s="247">
        <v>43887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98942.33</v>
      </c>
      <c r="E28" s="247">
        <v>122557.72</v>
      </c>
      <c r="F28" s="93">
        <f t="shared" si="1"/>
        <v>123.86783290832145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199.08000000000175</v>
      </c>
      <c r="E35" s="104">
        <f t="shared" si="7"/>
        <v>199.08000000000175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30235.17</v>
      </c>
      <c r="E36" s="247">
        <v>30974.720000000001</v>
      </c>
      <c r="F36" s="93">
        <f t="shared" si="1"/>
        <v>102.44599253121449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199.08</v>
      </c>
      <c r="E37" s="247">
        <v>199.08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30235.17</v>
      </c>
      <c r="E40" s="247">
        <v>30974.720000000001</v>
      </c>
      <c r="F40" s="93">
        <f t="shared" si="1"/>
        <v>102.44599253121449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497.71000000000004</v>
      </c>
      <c r="E45" s="104">
        <f t="shared" si="9"/>
        <v>331.81</v>
      </c>
      <c r="F45" s="93">
        <f t="shared" si="1"/>
        <v>66.667336400715271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663.61</v>
      </c>
      <c r="E47" s="247">
        <v>663.61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165.9</v>
      </c>
      <c r="E50" s="247">
        <v>331.8</v>
      </c>
      <c r="F50" s="93">
        <f t="shared" si="1"/>
        <v>200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17842.86</v>
      </c>
      <c r="E54" s="247">
        <v>17842.86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17842.86</v>
      </c>
      <c r="E55" s="247">
        <v>17842.86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30908.59</v>
      </c>
      <c r="E68" s="104">
        <f t="shared" si="13"/>
        <v>36232.559999999998</v>
      </c>
      <c r="F68" s="93">
        <f t="shared" si="1"/>
        <v>117.22488796803736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1253.67</v>
      </c>
      <c r="E69" s="104">
        <f t="shared" si="14"/>
        <v>973.81</v>
      </c>
      <c r="F69" s="93">
        <f t="shared" si="1"/>
        <v>77.67674108816513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1253.67</v>
      </c>
      <c r="E70" s="104">
        <f t="shared" si="15"/>
        <v>973.81</v>
      </c>
      <c r="F70" s="93">
        <f t="shared" si="1"/>
        <v>77.67674108816513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1253.67</v>
      </c>
      <c r="E72" s="247">
        <v>973.81</v>
      </c>
      <c r="F72" s="93">
        <f t="shared" si="1"/>
        <v>77.67674108816513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209.16</v>
      </c>
      <c r="E78" s="104">
        <f>E79+SUM(E82:E84)-E85+E86</f>
        <v>678.06</v>
      </c>
      <c r="F78" s="93">
        <f t="shared" si="1"/>
        <v>324.18244406196209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209.16</v>
      </c>
      <c r="E86" s="247">
        <v>678.06</v>
      </c>
      <c r="F86" s="93">
        <f t="shared" si="1"/>
        <v>324.18244406196209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115.50999999999999</v>
      </c>
      <c r="E146" s="104">
        <f t="shared" si="26"/>
        <v>102.26</v>
      </c>
      <c r="F146" s="93">
        <f t="shared" si="1"/>
        <v>88.529131676911106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79.599999999999994</v>
      </c>
      <c r="E158" s="247">
        <v>59.7</v>
      </c>
      <c r="F158" s="93">
        <f t="shared" si="1"/>
        <v>75.000000000000014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35.909999999999997</v>
      </c>
      <c r="E159" s="247">
        <v>42.56</v>
      </c>
      <c r="F159" s="93">
        <f t="shared" si="1"/>
        <v>118.51851851851853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29330.25</v>
      </c>
      <c r="E170" s="104">
        <f t="shared" si="29"/>
        <v>34478.43</v>
      </c>
      <c r="F170" s="93">
        <f t="shared" si="1"/>
        <v>117.55245863911831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29330.25</v>
      </c>
      <c r="E173" s="247">
        <v>34478.43</v>
      </c>
      <c r="F173" s="93">
        <f t="shared" si="1"/>
        <v>117.55245863911831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275967.59000000003</v>
      </c>
      <c r="E175" s="104">
        <f t="shared" si="30"/>
        <v>282124.33</v>
      </c>
      <c r="F175" s="93">
        <f t="shared" si="1"/>
        <v>102.23096487525945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30790.389999999996</v>
      </c>
      <c r="E176" s="104">
        <f t="shared" si="31"/>
        <v>36472.92</v>
      </c>
      <c r="F176" s="93">
        <f t="shared" si="1"/>
        <v>118.45553109265587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30790.389999999996</v>
      </c>
      <c r="E177" s="104">
        <f t="shared" si="32"/>
        <v>36472.92</v>
      </c>
      <c r="F177" s="93">
        <f t="shared" si="1"/>
        <v>118.45553109265587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26416.76</v>
      </c>
      <c r="E178" s="247">
        <v>32591.71</v>
      </c>
      <c r="F178" s="93">
        <f t="shared" si="1"/>
        <v>123.37512246013516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3802.44</v>
      </c>
      <c r="E179" s="247">
        <v>3050.7</v>
      </c>
      <c r="F179" s="93">
        <f t="shared" si="1"/>
        <v>80.230062801779894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35.799999999999997</v>
      </c>
      <c r="E180" s="104">
        <f t="shared" si="33"/>
        <v>34.71</v>
      </c>
      <c r="F180" s="93">
        <f t="shared" si="1"/>
        <v>96.955307262569846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35.799999999999997</v>
      </c>
      <c r="E183" s="247">
        <v>34.71</v>
      </c>
      <c r="F183" s="93">
        <f t="shared" si="1"/>
        <v>96.955307262569846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535.39</v>
      </c>
      <c r="E188" s="247">
        <v>795.8</v>
      </c>
      <c r="F188" s="93">
        <f t="shared" si="1"/>
        <v>148.63930966211547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245177.2</v>
      </c>
      <c r="E237" s="104">
        <f t="shared" si="41"/>
        <v>245651.41</v>
      </c>
      <c r="F237" s="93">
        <f t="shared" si="1"/>
        <v>100.19341521152865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245059</v>
      </c>
      <c r="E238" s="104">
        <f t="shared" si="42"/>
        <v>245891.77</v>
      </c>
      <c r="F238" s="93">
        <f t="shared" si="1"/>
        <v>100.33982428721247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245059</v>
      </c>
      <c r="E239" s="104">
        <f t="shared" si="43"/>
        <v>245891.77</v>
      </c>
      <c r="F239" s="93">
        <f t="shared" si="1"/>
        <v>100.33982428721247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244825.7</v>
      </c>
      <c r="E240" s="247">
        <v>245776.84</v>
      </c>
      <c r="F240" s="93">
        <f t="shared" si="1"/>
        <v>100.38849679588375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233.3</v>
      </c>
      <c r="E241" s="247">
        <v>114.93</v>
      </c>
      <c r="F241" s="93">
        <f t="shared" si="1"/>
        <v>49.262751821688809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2.69</v>
      </c>
      <c r="E245" s="104">
        <f t="shared" si="45"/>
        <v>-342.62</v>
      </c>
      <c r="F245" s="93">
        <f t="shared" si="1"/>
        <v>-12736.802973977696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2.69</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342.62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342.62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115.51</v>
      </c>
      <c r="E255" s="247">
        <v>102.26</v>
      </c>
      <c r="F255" s="93">
        <f t="shared" si="1"/>
        <v>88.529131676911092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23726.720000000001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23726.720000000001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115.51</v>
      </c>
      <c r="E265" s="247">
        <v>102.26</v>
      </c>
      <c r="F265" s="93">
        <f t="shared" si="50"/>
        <v>88.529131676911092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209.16</v>
      </c>
      <c r="E268" s="247">
        <v>678.06</v>
      </c>
      <c r="F268" s="93">
        <f t="shared" si="50"/>
        <v>324.18244406196209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347.62</v>
      </c>
      <c r="E287" s="247">
        <v>485.17</v>
      </c>
      <c r="F287" s="93">
        <f t="shared" si="50"/>
        <v>139.56906967378171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30442.77</v>
      </c>
      <c r="E288" s="247">
        <v>35987.75</v>
      </c>
      <c r="F288" s="93">
        <f t="shared" si="50"/>
        <v>118.21443975039065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467151.97000000003</v>
      </c>
      <c r="E114" s="81">
        <f t="shared" si="22"/>
        <v>562004.53999999992</v>
      </c>
      <c r="F114" s="63">
        <f t="shared" si="1"/>
        <v>120.3044354067478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461653.03</v>
      </c>
      <c r="E115" s="81">
        <f t="shared" si="23"/>
        <v>555398.59</v>
      </c>
      <c r="F115" s="63">
        <f t="shared" si="1"/>
        <v>120.30649728433494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461653.03</v>
      </c>
      <c r="E117" s="249">
        <v>555398.59</v>
      </c>
      <c r="F117" s="63">
        <f t="shared" si="1"/>
        <v>120.30649728433494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5498.94</v>
      </c>
      <c r="E126" s="249">
        <v>6605.95</v>
      </c>
      <c r="F126" s="63">
        <f t="shared" si="1"/>
        <v>120.13133440263033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467151.97000000003</v>
      </c>
      <c r="E141" s="106">
        <f t="shared" si="28"/>
        <v>562004.53999999992</v>
      </c>
      <c r="F141" s="82">
        <f t="shared" si="1"/>
        <v>120.3044354067478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18409.79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18409.79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18409.79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18409.79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30790.39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951627.42999999993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950887.87999999989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773823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68909.7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295.62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106745.87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56.7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1056.99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739.55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945944.89999999991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945205.34999999986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767648.05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69661.440000000002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296.70999999999998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106745.87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56.7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796.58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739.55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36472.920000000042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485.17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485.17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485.17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485.17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35987.75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451.84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35535.910000000003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8787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Tomljenović</cp:lastModifiedBy>
  <cp:lastPrinted>2025-01-16T08:19:35Z</cp:lastPrinted>
  <dcterms:created xsi:type="dcterms:W3CDTF">2022-04-01T05:14:30Z</dcterms:created>
  <dcterms:modified xsi:type="dcterms:W3CDTF">2025-01-20T07:47:54Z</dcterms:modified>
</cp:coreProperties>
</file>